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34" documentId="13_ncr:1_{F6CB121F-512D-4AA6-A0C1-0FB36C537598}" xr6:coauthVersionLast="47" xr6:coauthVersionMax="47" xr10:uidLastSave="{6EC2559D-7C52-4510-A50D-B23D2786A07A}"/>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20" i="4"/>
  <c r="G20" i="4"/>
  <c r="I20" i="4"/>
  <c r="J20" i="4"/>
  <c r="L20" i="4"/>
  <c r="B21" i="4"/>
  <c r="G21" i="4"/>
  <c r="I21" i="4"/>
  <c r="J21" i="4"/>
  <c r="L21" i="4"/>
  <c r="B22" i="4"/>
  <c r="G22" i="4"/>
  <c r="I22" i="4"/>
  <c r="J22" i="4"/>
  <c r="L22"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<sst xmlns="http://schemas.openxmlformats.org/spreadsheetml/2006/main" count="178604" uniqueCount="39086">
  <si>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</si>
  <si>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</si>
  <si>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</si>
  <si>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</si>
  <si>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</si>
  <si>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</si>
  <si>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</si>
  <si>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</si>
  <si>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</si>
  <si>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</si>
  <si>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</si>
  <si>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</si>
  <si>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</si>
  <si>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</si>
  <si>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</si>
  <si>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</si>
  <si>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</si>
  <si>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</si>
  <si>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</si>
  <si>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</si>
  <si>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</si>
  <si>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</si>
  <si>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</si>
  <si>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</si>
  <si>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</si>
  <si>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</si>
  <si>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</si>
  <si>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</si>
  <si>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</si>
  <si>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</si>
  <si>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</si>
  <si>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</si>
  <si>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</si>
  <si>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</si>
  <si>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</si>
  <si>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</si>
  <si>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</si>
  <si>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</si>
  <si>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</si>
  <si>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</si>
  <si>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</si>
  <si>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</si>
  <si>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</si>
  <si>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</si>
  <si>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</si>
  <si>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</si>
  <si>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</si>
  <si>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</si>
  <si>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</si>
  <si>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</si>
  <si>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</si>
  <si>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</si>
  <si>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</si>
  <si>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</si>
  <si>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</si>
  <si>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</si>
  <si>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</si>
  <si>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</si>
  <si>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</si>
  <si>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</si>
  <si>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</si>
  <si>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</si>
  <si>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</si>
  <si>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</si>
  <si>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</si>
  <si>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</si>
  <si>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</si>
  <si>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</si>
  <si>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</si>
  <si>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</si>
  <si>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</si>
  <si>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</si>
  <si>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</si>
  <si>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</si>
  <si>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</si>
  <si>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</si>
  <si>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</si>
  <si>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</si>
  <si>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</si>
  <si>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</si>
  <si>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</si>
  <si>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</si>
  <si>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</si>
  <si>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</si>
  <si>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</si>
  <si>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</si>
  <si>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</si>
  <si>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</si>
  <si>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</si>
  <si>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</si>
  <si>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</si>
  <si>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</si>
  <si>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</si>
  <si>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</si>
  <si>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</si>
  <si>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</si>
  <si>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</si>
  <si>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</si>
  <si>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</si>
  <si>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</si>
  <si>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</si>
  <si>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</si>
  <si>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</si>
  <si>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</si>
  <si>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</si>
  <si>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</si>
  <si>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</si>
  <si>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</si>
  <si>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</si>
  <si>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</si>
  <si>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</si>
  <si>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</si>
  <si>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</si>
  <si>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</si>
  <si>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</si>
  <si>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</si>
  <si>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</si>
  <si>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</si>
  <si>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</si>
  <si>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</si>
  <si>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</si>
  <si>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</si>
  <si>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</si>
  <si>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</si>
  <si>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</si>
  <si>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</si>
  <si>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</si>
  <si>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</si>
  <si>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</si>
  <si>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</si>
  <si>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</si>
  <si>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</si>
  <si>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</si>
  <si>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</si>
  <si>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</si>
  <si>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</si>
  <si>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</si>
  <si>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</si>
  <si>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</si>
  <si>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</si>
  <si>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</si>
  <si>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</si>
  <si>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</si>
  <si>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</si>
  <si>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</si>
  <si>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</si>
  <si>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</si>
  <si>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</si>
  <si>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</si>
  <si>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</si>
  <si>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</si>
  <si>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</si>
  <si>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</si>
  <si>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</si>
  <si>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</si>
  <si>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</si>
  <si>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</si>
  <si>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</si>
  <si>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</si>
  <si>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</si>
  <si>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</si>
  <si>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</si>
  <si>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</si>
  <si>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</si>
  <si>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</si>
  <si>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</si>
  <si>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</si>
  <si>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</si>
  <si>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</si>
  <si>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</si>
  <si>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</si>
  <si>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</si>
  <si>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</si>
  <si>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</si>
  <si>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</si>
  <si>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</si>
  <si>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</si>
  <si>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</si>
  <si>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</si>
  <si>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</si>
  <si>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</si>
  <si>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</si>
  <si>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</si>
  <si>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</si>
  <si>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</si>
  <si>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</si>
  <si>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</si>
  <si>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</si>
  <si>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</si>
  <si>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</si>
  <si>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</si>
  <si>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</si>
  <si>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</si>
  <si>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</si>
  <si>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</si>
  <si>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</si>
  <si>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</si>
  <si>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</si>
  <si>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</si>
  <si>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</si>
  <si>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</si>
  <si>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</si>
  <si>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</si>
  <si>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</si>
  <si>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</si>
  <si>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</si>
  <si>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</si>
  <si>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</si>
  <si>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</si>
  <si>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</si>
  <si>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</si>
  <si>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</si>
  <si>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</si>
  <si>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</si>
  <si>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</si>
  <si>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</si>
  <si>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</si>
  <si>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</si>
  <si>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</si>
  <si>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</si>
  <si>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</si>
  <si>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</si>
  <si>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</si>
  <si>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</si>
  <si>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</si>
  <si>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</si>
  <si>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</si>
  <si>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</si>
  <si>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</si>
  <si>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</si>
  <si>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</si>
  <si>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</si>
  <si>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</si>
  <si>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</si>
  <si>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</si>
  <si>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</si>
  <si>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</si>
  <si>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</si>
  <si>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</si>
  <si>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</si>
  <si>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</si>
  <si>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</si>
  <si>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</si>
  <si>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</si>
  <si>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</si>
  <si>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</si>
  <si>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</si>
  <si>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</si>
  <si>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</si>
  <si>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</si>
  <si>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</si>
  <si>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</si>
  <si>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</si>
  <si>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</si>
  <si>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</si>
  <si>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</si>
  <si>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</si>
  <si>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</si>
  <si>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</si>
  <si>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</si>
  <si>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</si>
  <si>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</si>
  <si>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</si>
  <si>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</si>
  <si>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</si>
  <si>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</si>
  <si>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</si>
  <si>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</si>
  <si>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</si>
  <si>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</si>
  <si>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</si>
  <si>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</si>
  <si>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</si>
  <si>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</si>
  <si>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</si>
  <si>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</si>
  <si>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</si>
  <si>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</si>
  <si>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</si>
  <si>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</si>
  <si>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</si>
  <si>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</si>
  <si>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</si>
  <si>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</si>
  <si>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</si>
  <si>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</si>
  <si>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</si>
  <si>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</si>
  <si>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</si>
  <si>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</si>
  <si>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</si>
  <si>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</si>
  <si>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</si>
  <si>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</si>
  <si>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</si>
  <si>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</si>
  <si>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</si>
  <si>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</si>
  <si>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</si>
  <si>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</si>
  <si>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</si>
  <si>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</si>
  <si>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</si>
  <si>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</si>
  <si>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</si>
  <si>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</si>
  <si>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</si>
  <si>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</si>
  <si>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</si>
  <si>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</si>
  <si>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</si>
  <si>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</si>
  <si>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</si>
  <si>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</si>
  <si>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</si>
  <si>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</si>
  <si>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</si>
  <si>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</si>
  <si>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</si>
  <si>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</si>
  <si>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</si>
  <si>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</si>
  <si>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</si>
  <si>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</si>
  <si>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</si>
  <si>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</si>
  <si>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</si>
  <si>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</si>
  <si>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</si>
  <si>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</si>
  <si>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</si>
  <si>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</si>
  <si>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</si>
  <si>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</si>
  <si>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</si>
  <si>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</si>
  <si>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</si>
  <si>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</si>
  <si>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</si>
  <si>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</si>
  <si>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</si>
  <si>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</si>
  <si>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</si>
  <si>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</si>
  <si>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</si>
  <si>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</si>
  <si>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</si>
  <si>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</si>
  <si>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</si>
  <si>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</si>
  <si>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</si>
  <si>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</si>
  <si>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</si>
  <si>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</si>
  <si>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</si>
  <si>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</si>
  <si>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</si>
  <si>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</si>
  <si>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</si>
  <si>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</si>
  <si>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</si>
  <si>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</si>
  <si>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</si>
  <si>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</si>
  <si>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</si>
  <si>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</si>
  <si>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</si>
  <si>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</si>
  <si>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</si>
  <si>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</si>
  <si>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</si>
  <si>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</si>
  <si>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</si>
  <si>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</si>
  <si>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</si>
  <si>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</si>
  <si>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</si>
  <si>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</si>
  <si>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</si>
  <si>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</si>
  <si>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</si>
  <si>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</si>
  <si>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</si>
  <si>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</si>
  <si>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</si>
  <si>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</si>
  <si>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</si>
  <si>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</si>
  <si>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</si>
  <si>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</si>
  <si>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</si>
  <si>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</si>
  <si>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</si>
  <si>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</si>
  <si>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</si>
  <si>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</si>
  <si>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</si>
  <si>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</si>
  <si>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</si>
  <si>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</si>
  <si>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</si>
  <si>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</si>
  <si>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</si>
  <si>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</si>
  <si>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</si>
  <si>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</si>
  <si>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</si>
  <si>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</si>
  <si>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</si>
  <si>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</si>
  <si>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</si>
  <si>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</si>
  <si>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</si>
  <si>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</si>
  <si>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</si>
  <si>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</si>
  <si>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</si>
  <si>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</si>
  <si>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</si>
  <si>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</si>
  <si>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</si>
  <si>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</si>
  <si>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</si>
  <si>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</si>
  <si>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</si>
  <si>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</si>
  <si>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</si>
  <si>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</si>
  <si>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</si>
  <si>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</si>
  <si>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</si>
  <si>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</si>
  <si>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</si>
  <si>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</si>
  <si>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</si>
  <si>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</si>
  <si>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</si>
  <si>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</si>
  <si>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</si>
  <si>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</si>
  <si>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</si>
  <si>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</si>
  <si>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</si>
  <si>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</si>
  <si>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</si>
  <si>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</si>
  <si>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</si>
  <si>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</si>
  <si>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</si>
  <si>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</si>
  <si>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</si>
  <si>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</si>
  <si>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</si>
  <si>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</si>
  <si>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</si>
  <si>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</si>
  <si>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</si>
  <si>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</si>
  <si>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</si>
  <si>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</si>
  <si>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</si>
  <si>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</si>
  <si>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</si>
  <si>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</si>
  <si>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</si>
  <si>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</si>
  <si>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</si>
  <si>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</si>
  <si>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</si>
  <si>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</si>
  <si>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</si>
  <si>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</si>
  <si>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</si>
  <si>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</si>
  <si>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</si>
  <si>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</si>
  <si>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</si>
  <si>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</si>
  <si>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</si>
  <si>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</si>
  <si>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</si>
  <si>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</si>
  <si>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</si>
  <si>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</si>
  <si>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</si>
  <si>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</si>
  <si>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</si>
  <si>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</si>
  <si>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</si>
  <si>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</si>
  <si>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</si>
  <si>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</si>
  <si>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</si>
  <si>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</si>
  <si>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</si>
  <si>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</si>
  <si>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</si>
  <si>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</si>
  <si>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</si>
  <si>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</si>
  <si>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</si>
  <si>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</si>
  <si>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</si>
  <si>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</si>
  <si>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</si>
  <si>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</si>
  <si>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</si>
  <si>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</si>
  <si>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</si>
  <si>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</si>
  <si>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</si>
  <si>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</si>
  <si>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</si>
  <si>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</si>
  <si>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</si>
  <si>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</si>
  <si>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</si>
  <si>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</si>
  <si>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</si>
  <si>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</si>
  <si>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</si>
  <si>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</si>
  <si>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</si>
  <si>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</si>
  <si>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</si>
  <si>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</si>
  <si>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</si>
  <si>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</si>
  <si>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</si>
  <si>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</si>
  <si>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</si>
  <si>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</si>
  <si>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</si>
  <si>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</si>
  <si>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</si>
  <si>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</si>
  <si>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</si>
  <si>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</si>
  <si>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</si>
  <si>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</si>
  <si>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</si>
  <si>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</si>
  <si>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</si>
  <si>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</si>
  <si>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</si>
  <si>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</si>
  <si>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</si>
  <si>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</si>
  <si>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</si>
  <si>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</si>
  <si>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</si>
  <si>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</si>
  <si>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</si>
  <si>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</si>
  <si>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</si>
  <si>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</si>
  <si>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</si>
  <si>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</si>
  <si>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</si>
  <si>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</si>
  <si>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</si>
  <si>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</si>
  <si>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</si>
  <si>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</si>
  <si>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</si>
  <si>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</si>
  <si>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</si>
  <si>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</si>
  <si>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</si>
  <si>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</si>
  <si>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</si>
  <si>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</si>
  <si>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</si>
  <si>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</si>
  <si>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</si>
  <si>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</si>
  <si>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</si>
  <si>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</si>
  <si>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</si>
  <si>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</si>
  <si>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</si>
  <si>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</si>
  <si>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</si>
  <si>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</si>
  <si>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</si>
  <si>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</si>
  <si>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</si>
  <si>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</si>
  <si>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</si>
  <si>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</si>
  <si>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</si>
  <si>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</si>
  <si>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</si>
  <si>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</si>
  <si>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</si>
  <si>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</si>
  <si>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</si>
  <si>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</si>
  <si>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</si>
  <si>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</si>
  <si>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</si>
  <si>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</si>
  <si>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</si>
  <si>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</si>
  <si>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</si>
  <si>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</si>
  <si>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</si>
  <si>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</si>
  <si>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</si>
  <si>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</si>
  <si>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</si>
  <si>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</si>
  <si>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</si>
  <si>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</si>
  <si>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</si>
  <si>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</si>
  <si>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</si>
  <si>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</si>
  <si>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</si>
  <si>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</si>
  <si>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</si>
  <si>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</si>
  <si>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</si>
  <si>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</si>
  <si>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</si>
  <si>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</si>
  <si>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</si>
  <si>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</si>
  <si>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</si>
  <si>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</si>
  <si>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</si>
  <si>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</si>
  <si>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</si>
  <si>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</si>
  <si>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</si>
  <si>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</si>
  <si>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</si>
  <si>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</si>
  <si>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</si>
  <si>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</si>
  <si>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</si>
  <si>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</si>
  <si>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</si>
  <si>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</si>
  <si>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</si>
  <si>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</si>
  <si>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</si>
  <si>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</si>
  <si>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</si>
  <si>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</si>
  <si>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</si>
  <si>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</si>
  <si>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</si>
  <si>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</si>
  <si>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</si>
  <si>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</si>
  <si>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</si>
  <si>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</si>
  <si>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</si>
  <si>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</si>
  <si>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</si>
  <si>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</si>
  <si>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</si>
  <si>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</si>
  <si>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</si>
  <si>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</si>
  <si>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</si>
  <si>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</si>
  <si>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</si>
  <si>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</si>
  <si>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</si>
  <si>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</si>
  <si>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</si>
  <si>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</si>
  <si>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</si>
  <si>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</si>
  <si>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</si>
  <si>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</si>
  <si>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</si>
  <si>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</si>
  <si>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</si>
  <si>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</si>
  <si>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</si>
  <si>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</si>
  <si>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</si>
  <si>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</si>
  <si>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</si>
  <si>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</si>
  <si>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</si>
  <si>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</si>
  <si>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</si>
  <si>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</si>
  <si>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</si>
  <si>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</si>
  <si>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</si>
  <si>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</si>
  <si>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</si>
  <si>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</si>
  <si>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</si>
  <si>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</si>
  <si>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</si>
  <si>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</si>
  <si>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</si>
  <si>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</si>
  <si>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</si>
  <si>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</si>
  <si>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</si>
  <si>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</si>
  <si>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</si>
  <si>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</si>
  <si>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</si>
  <si>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</si>
  <si>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</si>
  <si>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</si>
  <si>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</si>
  <si>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</si>
  <si>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</si>
  <si>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</si>
  <si>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</si>
  <si>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</si>
  <si>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</si>
  <si>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</si>
  <si>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</si>
  <si>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</si>
  <si>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</si>
  <si>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</si>
  <si>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</si>
  <si>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</si>
  <si>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</si>
  <si>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</si>
  <si>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</si>
  <si>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</si>
  <si>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</si>
  <si>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</si>
  <si>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</si>
  <si>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</si>
  <si>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</si>
  <si>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</si>
  <si>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</si>
  <si>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</si>
  <si>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</si>
  <si>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</si>
  <si>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</si>
  <si>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</si>
  <si>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</si>
  <si>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</si>
  <si>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</si>
  <si>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</si>
  <si>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</si>
  <si>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</si>
  <si>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</si>
  <si>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</si>
  <si>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</si>
  <si>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</si>
  <si>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</si>
  <si>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</si>
  <si>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</si>
  <si>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</si>
  <si>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</si>
  <si>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</si>
  <si>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</si>
  <si>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</si>
  <si>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</si>
  <si>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</si>
  <si>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</si>
  <si>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</si>
  <si>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</si>
  <si>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</si>
  <si>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</si>
  <si>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</si>
  <si>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</si>
  <si>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</si>
  <si>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</si>
  <si>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</si>
  <si>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</si>
  <si>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</si>
  <si>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</si>
  <si>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</si>
  <si>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</si>
  <si>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</si>
  <si>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</si>
  <si>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</si>
  <si>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</si>
  <si>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</si>
  <si>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</si>
  <si>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</si>
  <si>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</si>
  <si>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</si>
  <si>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</si>
  <si>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</si>
  <si>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</si>
  <si>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</si>
  <si>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</si>
  <si>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</si>
  <si>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</si>
  <si>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</si>
  <si>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</si>
  <si>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</si>
  <si>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</si>
  <si>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</si>
  <si>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</si>
  <si>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</si>
  <si>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</si>
  <si>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</si>
  <si>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</si>
  <si>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</si>
  <si>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</si>
  <si>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</si>
  <si>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</si>
  <si>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</si>
  <si>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</si>
  <si>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</si>
  <si>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</si>
  <si>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</si>
  <si>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</si>
  <si>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</si>
  <si>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</si>
  <si>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</si>
  <si>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</si>
  <si>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</si>
  <si>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</si>
  <si>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</si>
  <si>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</si>
  <si>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</si>
  <si>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</si>
  <si>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</si>
  <si>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</si>
  <si>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</si>
  <si>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</si>
  <si>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</si>
  <si>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</si>
  <si>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</si>
  <si>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</si>
  <si>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</si>
  <si>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</si>
  <si>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</si>
  <si>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</si>
  <si>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</si>
  <si>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</si>
  <si>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</si>
  <si>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</si>
  <si>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</si>
  <si>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</si>
  <si>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</si>
  <si>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</si>
  <si>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</si>
  <si>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</si>
  <si>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</si>
  <si>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</si>
  <si>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</si>
  <si>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</si>
  <si>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</si>
  <si>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</si>
  <si>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</si>
  <si>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</si>
  <si>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</si>
  <si>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</si>
  <si>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</si>
  <si>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</si>
  <si>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</si>
  <si>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</si>
  <si>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</si>
  <si>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</si>
  <si>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</si>
  <si>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</si>
  <si>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</si>
  <si>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</si>
  <si>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</si>
  <si>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</si>
  <si>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</si>
  <si>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</si>
  <si>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</si>
  <si>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</si>
  <si>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</si>
  <si>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</si>
  <si>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</si>
  <si>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</si>
  <si>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</si>
  <si>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</si>
  <si>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</si>
  <si>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</si>
  <si>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</si>
  <si>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</si>
  <si>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</si>
  <si>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</si>
  <si>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</si>
  <si>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</si>
  <si>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</si>
  <si>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</si>
  <si>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</si>
  <si>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</si>
  <si>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</si>
  <si>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</si>
  <si>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</si>
  <si>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</si>
  <si>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</si>
  <si>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</si>
  <si>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</si>
  <si>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</si>
  <si>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</si>
  <si>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</si>
  <si>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</si>
  <si>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</si>
  <si>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</si>
  <si>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</si>
  <si>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</si>
  <si>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</si>
  <si>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</si>
  <si>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</si>
  <si>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</si>
  <si>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</si>
  <si>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</si>
  <si>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</si>
  <si>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</si>
  <si>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</si>
  <si>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</si>
  <si>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</si>
  <si>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</si>
  <si>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</si>
  <si>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</si>
  <si>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</si>
  <si>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</si>
  <si>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</si>
  <si>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</si>
  <si>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</si>
  <si>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</si>
  <si>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</si>
  <si>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</si>
  <si>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</si>
  <si>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</si>
  <si>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</si>
  <si>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</si>
  <si>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</si>
  <si>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</si>
  <si>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</si>
  <si>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</si>
  <si>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</si>
  <si>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</si>
  <si>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</si>
  <si>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</si>
  <si>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</si>
  <si>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</si>
  <si>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</si>
  <si>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</si>
  <si>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</si>
  <si>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</si>
  <si>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</si>
  <si>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</si>
  <si>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</si>
  <si>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</si>
  <si>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</si>
  <si>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</si>
  <si>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</si>
  <si>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</si>
  <si>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</si>
  <si>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</si>
  <si>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</si>
  <si>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</si>
  <si>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</si>
  <si>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</si>
  <si>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</si>
  <si>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</si>
  <si>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</si>
  <si>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</si>
  <si>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</si>
  <si>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</si>
  <si>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</si>
  <si>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</si>
  <si>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</si>
  <si>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</si>
  <si>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</si>
  <si>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</si>
  <si>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</si>
  <si>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</si>
  <si>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</si>
  <si>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</si>
  <si>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</si>
  <si>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</si>
  <si>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</si>
  <si>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</si>
  <si>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</si>
  <si>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</si>
  <si>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</si>
  <si>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</si>
  <si>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</si>
  <si>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</si>
  <si>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</si>
  <si>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</si>
  <si>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</si>
  <si>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</si>
  <si>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</si>
  <si>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</si>
  <si>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</si>
  <si>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</si>
  <si>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</si>
  <si>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</si>
  <si>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</si>
  <si>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</si>
  <si>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</si>
  <si>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</si>
  <si>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</si>
  <si>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</si>
  <si>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</si>
  <si>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</si>
  <si>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</si>
  <si>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</si>
  <si>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</si>
  <si>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</si>
  <si>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</si>
  <si>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</si>
  <si>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</si>
  <si>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</si>
  <si>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</si>
  <si>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</si>
  <si>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</si>
  <si>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</si>
  <si>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</si>
  <si>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</si>
  <si>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</si>
  <si>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</si>
  <si>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</si>
  <si>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</si>
  <si>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</si>
  <si>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</si>
  <si>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</si>
  <si>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</si>
  <si>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</si>
  <si>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</si>
  <si>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</si>
  <si>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</si>
  <si>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</si>
  <si>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</si>
  <si>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</si>
  <si>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</si>
  <si>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</si>
  <si>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</si>
  <si>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</si>
  <si>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</si>
  <si>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</si>
  <si>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</si>
  <si>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</si>
  <si>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</si>
  <si>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</si>
  <si>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</si>
  <si>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</si>
  <si>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</si>
  <si>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</si>
  <si>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</si>
  <si>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</si>
  <si>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</si>
  <si>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</si>
  <si>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</si>
  <si>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</si>
  <si>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</si>
  <si>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</si>
  <si>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</si>
  <si>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</si>
  <si>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</si>
  <si>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</si>
  <si>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</si>
  <si>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</si>
  <si>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</si>
  <si>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</si>
  <si>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</si>
  <si>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</si>
  <si>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</si>
  <si>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</si>
  <si>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</si>
  <si>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</si>
  <si>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</si>
  <si>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</si>
  <si>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</si>
  <si>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</si>
  <si>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</si>
  <si>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</si>
  <si>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</si>
  <si>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</si>
  <si>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</si>
  <si>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</si>
  <si>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</si>
  <si>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</si>
  <si>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</si>
  <si>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</si>
  <si>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</si>
  <si>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</si>
  <si>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</si>
  <si>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</si>
  <si>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</si>
  <si>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</si>
  <si>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</si>
  <si>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</si>
  <si>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</si>
  <si>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</si>
  <si>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</si>
  <si>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</si>
  <si>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</si>
  <si>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</si>
  <si>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</si>
  <si>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</si>
  <si>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</si>
  <si>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</si>
  <si>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</si>
  <si>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</si>
  <si>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</si>
  <si>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</si>
  <si>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</si>
  <si>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</si>
  <si>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</si>
  <si>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</si>
  <si>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</si>
  <si>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</si>
  <si>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</si>
  <si>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</si>
  <si>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</si>
  <si>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</si>
  <si>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</si>
  <si>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</si>
  <si>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</si>
  <si>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</si>
  <si>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</si>
  <si>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</si>
  <si>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</si>
  <si>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</si>
  <si>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</si>
  <si>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</si>
  <si>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</si>
  <si>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</si>
  <si>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</si>
  <si>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</si>
  <si>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</si>
  <si>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</si>
  <si>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</si>
  <si>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</si>
  <si>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</si>
  <si>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</si>
  <si>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</si>
  <si>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</si>
  <si>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</si>
  <si>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</si>
  <si>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</si>
  <si>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</si>
  <si>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</si>
  <si>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</si>
  <si>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</si>
  <si>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</si>
  <si>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</si>
  <si>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</si>
  <si>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</si>
  <si>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</si>
  <si>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</si>
  <si>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</si>
  <si>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</si>
  <si>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</si>
  <si>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</si>
  <si>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</si>
  <si>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</si>
  <si>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</si>
  <si>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</si>
  <si>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</si>
  <si>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</si>
  <si>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</si>
  <si>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</si>
  <si>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</si>
  <si>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</si>
  <si>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</si>
  <si>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</si>
  <si>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</si>
  <si>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</si>
  <si>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</si>
  <si>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</si>
  <si>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</si>
  <si>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</si>
  <si>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</si>
  <si>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</si>
  <si>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</si>
  <si>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</si>
  <si>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</si>
  <si>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</si>
  <si>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</si>
  <si>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</si>
  <si>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</si>
  <si>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</si>
  <si>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</si>
  <si>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</si>
  <si>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</si>
  <si>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</si>
  <si>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</si>
  <si>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</si>
  <si>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</si>
  <si>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</si>
  <si>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</si>
  <si>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</si>
  <si>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</si>
  <si>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</si>
  <si>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</si>
  <si>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</si>
  <si>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</si>
  <si>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</si>
  <si>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</si>
  <si>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</si>
  <si>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</si>
  <si>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</si>
  <si>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</si>
  <si>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</si>
  <si>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</si>
  <si>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</si>
  <si>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</si>
  <si>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</si>
  <si>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</si>
  <si>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</si>
  <si>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</si>
  <si>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</si>
  <si>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</si>
  <si>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</si>
  <si>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</si>
  <si>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</si>
  <si>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</si>
  <si>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</si>
  <si>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</si>
  <si>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</si>
  <si>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</si>
  <si>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</si>
  <si>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</si>
  <si>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</si>
  <si>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</si>
  <si>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</si>
  <si>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</si>
  <si>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</si>
  <si>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</si>
  <si>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</si>
  <si>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</si>
  <si>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</si>
  <si>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</si>
  <si>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</si>
  <si>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</si>
  <si>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</si>
  <si>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</si>
  <si>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</si>
  <si>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</si>
  <si>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</si>
  <si>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</si>
  <si>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</si>
  <si>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</si>
  <si>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</si>
  <si>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</si>
  <si>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</si>
  <si>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</si>
  <si>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</si>
  <si>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</si>
  <si>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</si>
  <si>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</si>
  <si>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</si>
  <si>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</si>
  <si>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</si>
  <si>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</si>
  <si>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</si>
  <si>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</si>
  <si>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</si>
  <si>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</si>
  <si>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</si>
  <si>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</si>
  <si>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</si>
  <si>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</si>
  <si>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</si>
  <si>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</si>
  <si>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</si>
  <si>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</si>
  <si>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</si>
  <si>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</si>
  <si>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</si>
  <si>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</si>
  <si>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</si>
  <si>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</si>
  <si>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</si>
  <si>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</si>
  <si>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</si>
  <si>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</si>
  <si>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</si>
  <si>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</si>
  <si>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</si>
  <si>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</si>
  <si>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</si>
  <si>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</si>
  <si>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</si>
  <si>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</si>
  <si>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</si>
  <si>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</si>
  <si>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</si>
  <si>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</si>
  <si>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</si>
  <si>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</si>
  <si>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</si>
  <si>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</si>
  <si>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</si>
  <si>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</si>
  <si>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</si>
  <si>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</si>
  <si>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</si>
  <si>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</si>
  <si>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</si>
  <si>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</si>
  <si>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</si>
  <si>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</si>
  <si>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</si>
  <si>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</si>
  <si>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</si>
  <si>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</si>
  <si>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</si>
  <si>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</si>
  <si>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</si>
  <si>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</si>
  <si>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</si>
  <si>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</si>
  <si>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</si>
  <si>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</si>
  <si>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</si>
  <si>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</si>
  <si>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</si>
  <si>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</si>
  <si>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</si>
  <si>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</si>
  <si>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</si>
  <si>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</si>
  <si>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</si>
  <si>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</si>
  <si>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</si>
  <si>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</si>
  <si>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</si>
  <si>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</si>
  <si>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</si>
  <si>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</si>
  <si>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</si>
  <si>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</si>
  <si>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</si>
  <si>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</si>
  <si>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</si>
  <si>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</si>
  <si>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</si>
  <si>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</si>
  <si>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</si>
  <si>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</si>
  <si>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</si>
  <si>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</si>
  <si>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</si>
  <si>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</si>
  <si>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</si>
  <si>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</si>
  <si>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</si>
  <si>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</si>
  <si>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</si>
  <si>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</si>
  <si>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</si>
  <si>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</si>
  <si>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</si>
  <si>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</si>
  <si>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</si>
  <si>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</si>
  <si>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</si>
  <si>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</si>
  <si>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</si>
  <si>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</si>
  <si>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</si>
  <si>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</si>
  <si>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</si>
  <si>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</si>
  <si>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</si>
  <si>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</si>
  <si>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</si>
  <si>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</si>
  <si>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</si>
  <si>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</si>
  <si>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</si>
  <si>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</si>
  <si>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</si>
  <si>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</si>
  <si>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</si>
  <si>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</si>
  <si>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</si>
  <si>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</si>
  <si>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</si>
  <si>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</si>
  <si>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</si>
  <si>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</si>
  <si>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</si>
  <si>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</si>
  <si>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</si>
  <si>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</si>
  <si>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</si>
  <si>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</si>
  <si>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</si>
  <si>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</si>
  <si>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</si>
  <si>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</si>
  <si>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</si>
  <si>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</si>
  <si>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</si>
  <si>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</si>
  <si>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</si>
  <si>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</si>
  <si>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</si>
  <si>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</si>
  <si>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</si>
  <si>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</si>
  <si>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</si>
  <si>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</si>
  <si>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</si>
  <si>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</si>
  <si>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</si>
  <si>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</si>
  <si>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</si>
  <si>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</si>
  <si>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</si>
  <si>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</si>
  <si>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</si>
  <si>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</si>
  <si>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</si>
  <si>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</si>
  <si>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</si>
  <si>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</si>
  <si>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</si>
  <si>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</si>
  <si>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</si>
  <si>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</si>
  <si>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</si>
  <si>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</si>
  <si>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</si>
  <si>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</si>
  <si>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</si>
  <si>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</si>
  <si>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</si>
  <si>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</si>
  <si>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</si>
  <si>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</si>
  <si>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</si>
  <si>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</si>
  <si>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</si>
  <si>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</si>
  <si>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</si>
  <si>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</si>
  <si>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</si>
  <si>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</si>
  <si>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</si>
  <si>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</si>
  <si>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</si>
  <si>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</si>
  <si>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</si>
  <si>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</si>
  <si>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</si>
  <si>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</si>
  <si>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</si>
  <si>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</si>
  <si>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</si>
  <si>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</si>
  <si>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</si>
  <si>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</si>
  <si>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</si>
  <si>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</si>
  <si>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</si>
  <si>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</si>
  <si>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</si>
  <si>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</si>
  <si>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</si>
  <si>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</si>
  <si>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</si>
  <si>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</si>
  <si>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</si>
  <si>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</si>
  <si>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</si>
  <si>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</si>
  <si>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</si>
  <si>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</si>
  <si>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</si>
  <si>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</si>
  <si>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</si>
  <si>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</si>
  <si>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</si>
  <si>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</si>
  <si>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</si>
  <si>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</si>
  <si>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</si>
  <si>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</si>
  <si>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</si>
  <si>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</si>
  <si>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</si>
  <si>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</si>
  <si>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</si>
  <si>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</si>
  <si>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</si>
  <si>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</si>
  <si>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</si>
  <si>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</si>
  <si>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</si>
  <si>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</si>
  <si>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</si>
  <si>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</si>
  <si>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</si>
  <si>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</si>
  <si>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</si>
  <si>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</si>
  <si>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</si>
  <si>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</si>
  <si>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</si>
  <si>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</si>
  <si>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</si>
  <si>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</si>
  <si>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</si>
  <si>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</si>
  <si>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</si>
  <si>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</si>
  <si>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</si>
  <si>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</si>
  <si>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</si>
  <si>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</si>
  <si>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</si>
  <si>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</si>
  <si>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</si>
  <si>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</si>
  <si>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</si>
  <si>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</si>
  <si>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</si>
  <si>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</si>
  <si>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</si>
  <si>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</si>
  <si>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</si>
  <si>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</si>
  <si>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</si>
  <si>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</si>
  <si>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</si>
  <si>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</si>
  <si>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</si>
  <si>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</si>
  <si>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</si>
  <si>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</si>
  <si>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</si>
  <si>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</si>
  <si>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</si>
  <si>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</si>
  <si>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</si>
  <si>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</si>
  <si>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</si>
  <si>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</si>
  <si>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</si>
  <si>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</si>
  <si>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</si>
  <si>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</si>
  <si>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</si>
  <si>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</si>
  <si>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</si>
  <si>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</si>
  <si>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</si>
  <si>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</si>
  <si>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</si>
  <si>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</si>
  <si>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</si>
  <si>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</si>
  <si>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</si>
  <si>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</si>
  <si>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</si>
  <si>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</si>
  <si>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</si>
  <si>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</si>
  <si>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</si>
  <si>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</si>
  <si>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</si>
  <si>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</si>
  <si>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</si>
  <si>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</si>
  <si>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</si>
  <si>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</si>
  <si>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</si>
  <si>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</si>
  <si>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</si>
  <si>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</si>
  <si>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</si>
  <si>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</si>
  <si>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</si>
  <si>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</si>
  <si>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</si>
  <si>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</si>
  <si>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</si>
  <si>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</si>
  <si>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</si>
  <si>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</si>
  <si>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</si>
  <si>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</si>
  <si>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</si>
  <si>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</si>
  <si>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</si>
  <si>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</si>
  <si>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</si>
  <si>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</si>
  <si>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</si>
  <si>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</si>
  <si>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</si>
  <si>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</si>
  <si>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</si>
  <si>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</si>
  <si>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</si>
  <si>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</si>
  <si>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</si>
  <si>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</si>
  <si>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</si>
  <si>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</si>
  <si>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</si>
  <si>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</si>
  <si>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</si>
  <si>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</si>
  <si>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</si>
  <si>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</si>
  <si>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</si>
  <si>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</si>
  <si>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</si>
  <si>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</si>
  <si>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</si>
  <si>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</si>
  <si>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</si>
  <si>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</si>
  <si>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</si>
  <si>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</si>
  <si>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</si>
  <si>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</si>
  <si>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</si>
  <si>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</si>
  <si>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</si>
  <si>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</si>
  <si>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</si>
  <si>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</si>
  <si>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</si>
  <si>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</si>
  <si>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</si>
  <si>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</si>
  <si>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</si>
  <si>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</si>
  <si>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</si>
  <si>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</si>
  <si>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</si>
  <si>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</si>
  <si>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</si>
  <si>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</si>
  <si>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</si>
  <si>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</si>
  <si>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</si>
  <si>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</si>
  <si>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</si>
  <si>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</si>
  <si>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</si>
  <si>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</si>
  <si>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</si>
  <si>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</si>
  <si>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</si>
  <si>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</si>
  <si>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</si>
  <si>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</si>
  <si>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</si>
  <si>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</si>
  <si>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</si>
  <si>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</si>
  <si>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</si>
  <si>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</si>
  <si>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</si>
  <si>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</si>
  <si>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</si>
  <si>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</si>
  <si>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</si>
  <si>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</si>
  <si>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</si>
  <si>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</si>
  <si>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</si>
  <si>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</si>
  <si>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</si>
  <si>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</si>
  <si>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</si>
  <si>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</si>
  <si>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</si>
  <si>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</si>
  <si>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</si>
  <si>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</si>
  <si>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</si>
  <si>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</si>
  <si>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</si>
  <si>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</si>
  <si>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</si>
  <si>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</si>
  <si>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</si>
  <si>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</si>
  <si>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</si>
  <si>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</si>
  <si>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</si>
  <si>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</si>
  <si>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</si>
  <si>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</si>
  <si>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</si>
  <si>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</si>
  <si>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</si>
  <si>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</si>
  <si>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</si>
  <si>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</si>
  <si>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</si>
  <si>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</si>
  <si>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</si>
  <si>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</si>
  <si>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</si>
  <si>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</si>
  <si>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</si>
  <si>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</si>
  <si>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</si>
  <si>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</si>
  <si>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</si>
  <si>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</si>
  <si>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</si>
  <si>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</si>
  <si>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</si>
  <si>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</si>
  <si>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</si>
  <si>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</si>
  <si>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</si>
  <si>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</si>
  <si>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</si>
  <si>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</si>
  <si>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</si>
  <si>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</si>
  <si>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</si>
  <si>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</si>
  <si>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</si>
  <si>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</si>
  <si>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</si>
  <si>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</si>
  <si>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</si>
  <si>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</si>
  <si>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</si>
  <si>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</si>
  <si>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</si>
  <si>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</si>
  <si>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</si>
  <si>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</si>
  <si>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</si>
  <si>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</si>
  <si>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</si>
  <si>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</si>
  <si>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</si>
  <si>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</si>
  <si>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</si>
  <si>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</si>
  <si>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</si>
  <si>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</si>
  <si>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</si>
  <si>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</si>
  <si>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</si>
  <si>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</si>
  <si>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</si>
  <si>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</si>
  <si>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</si>
  <si>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</si>
  <si>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</si>
  <si>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</si>
  <si>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</si>
  <si>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</si>
  <si>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</si>
  <si>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</si>
  <si>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</si>
  <si>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</si>
  <si>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</si>
  <si>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</si>
  <si>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</si>
  <si>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</si>
  <si>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</si>
  <si>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</si>
  <si>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</si>
  <si>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</si>
  <si>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</si>
  <si>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</si>
  <si>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</si>
  <si>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</si>
  <si>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</si>
  <si>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</si>
  <si>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</si>
  <si>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</si>
  <si>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</si>
  <si>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</si>
  <si>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</si>
  <si>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</si>
  <si>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</si>
  <si>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</si>
  <si>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</si>
  <si>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</si>
  <si>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</si>
  <si>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</si>
  <si>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</si>
  <si>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</si>
  <si>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</si>
  <si>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</si>
  <si>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</si>
  <si>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</si>
  <si>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</si>
  <si>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</si>
  <si>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</si>
  <si>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</si>
  <si>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</si>
  <si>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</si>
  <si>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</si>
  <si>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</si>
  <si>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</si>
  <si>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</si>
  <si>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</si>
  <si>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</si>
  <si>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</si>
  <si>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</si>
  <si>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</si>
  <si>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</si>
  <si>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</si>
  <si>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</si>
  <si>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</si>
  <si>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</si>
  <si>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</si>
  <si>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</si>
  <si>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</si>
  <si>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</si>
  <si>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</si>
  <si>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</si>
  <si>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</si>
  <si>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</si>
  <si>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</si>
  <si>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</si>
  <si>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</si>
  <si>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</si>
  <si>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</si>
  <si>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</si>
  <si>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</si>
  <si>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</si>
  <si>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</si>
  <si>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</si>
  <si>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</si>
  <si>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</si>
  <si>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</si>
  <si>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</si>
  <si>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</si>
  <si>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</si>
  <si>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</si>
  <si>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</si>
  <si>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</si>
  <si>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</si>
  <si>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</si>
  <si>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</si>
  <si>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</si>
  <si>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</si>
  <si>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</si>
  <si>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</si>
  <si>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</si>
  <si>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</si>
  <si>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</si>
  <si>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</si>
  <si>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</si>
  <si>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</si>
  <si>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</si>
  <si>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</si>
  <si>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</si>
  <si>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</si>
  <si>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</si>
  <si>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</si>
  <si>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</si>
  <si>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</si>
  <si>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</si>
  <si>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</si>
  <si>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</si>
  <si>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</si>
  <si>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</si>
  <si>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</si>
  <si>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</si>
  <si>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</si>
  <si>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</si>
  <si>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</si>
  <si>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</si>
  <si>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</si>
  <si>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</si>
  <si>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</si>
  <si>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</si>
  <si>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</si>
  <si>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</si>
  <si>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</si>
  <si>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</si>
  <si>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</si>
  <si>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</si>
  <si>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</si>
  <si>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</si>
  <si>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</si>
  <si>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</si>
  <si>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</si>
  <si>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</si>
  <si>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</si>
  <si>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</si>
  <si>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</si>
  <si>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</si>
  <si>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</si>
  <si>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</si>
  <si>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</si>
  <si>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</si>
  <si>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</si>
  <si>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</si>
  <si>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</si>
  <si>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</si>
  <si>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</si>
  <si>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</si>
  <si>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</si>
  <si>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</si>
  <si>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</si>
  <si>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</si>
  <si>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</si>
  <si>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</si>
  <si>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</si>
  <si>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</si>
  <si>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</si>
  <si>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</si>
  <si>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</si>
  <si>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</si>
  <si>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</si>
  <si>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</si>
  <si>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</si>
  <si>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</si>
  <si>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</si>
  <si>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</si>
  <si>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</si>
  <si>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</si>
  <si>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</si>
  <si>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</si>
  <si>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</si>
  <si>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</si>
  <si>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</si>
  <si>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</si>
  <si>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</si>
  <si>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</si>
  <si>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</si>
  <si>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</si>
  <si>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</si>
  <si>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</si>
  <si>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</si>
  <si>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</si>
  <si>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</si>
  <si>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</si>
  <si>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</si>
  <si>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</si>
  <si>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</si>
  <si>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</si>
  <si>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</si>
  <si>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</si>
  <si>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</si>
  <si>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</si>
  <si>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</si>
  <si>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</si>
  <si>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</si>
  <si>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</si>
  <si>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</si>
  <si>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</si>
  <si>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</si>
  <si>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</si>
  <si>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</si>
  <si>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</si>
  <si>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</si>
  <si>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</si>
  <si>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</si>
  <si>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</si>
  <si>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</si>
  <si>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</si>
  <si>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</si>
  <si>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</si>
  <si>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</si>
  <si>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</si>
  <si>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</si>
  <si>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</si>
  <si>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</si>
  <si>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</si>
  <si>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</si>
  <si>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</si>
  <si>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</si>
  <si>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</si>
  <si>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</si>
  <si>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</si>
  <si>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</si>
  <si>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</si>
  <si>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</si>
  <si>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</si>
  <si>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</si>
  <si>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</si>
  <si>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</si>
  <si>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</si>
  <si>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</si>
  <si>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</si>
  <si>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</si>
  <si>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</si>
  <si>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</si>
  <si>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</si>
  <si>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</si>
  <si>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</si>
  <si>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</si>
  <si>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</si>
  <si>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</si>
  <si>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</si>
  <si>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</si>
  <si>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</si>
  <si>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</si>
  <si>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</si>
  <si>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</si>
  <si>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</si>
  <si>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</si>
  <si>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</si>
  <si>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</si>
  <si>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</si>
  <si>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</si>
  <si>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</si>
  <si>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</si>
  <si>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</si>
  <si>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</si>
  <si>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</si>
  <si>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</si>
  <si>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</si>
  <si>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</si>
  <si>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</si>
  <si>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</si>
  <si>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</si>
  <si>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</si>
  <si>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</si>
  <si>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</si>
  <si>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</si>
  <si>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</si>
  <si>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</si>
  <si>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</si>
  <si>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</si>
  <si>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</si>
  <si>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</si>
  <si>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</si>
  <si>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</si>
  <si>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</si>
  <si>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</si>
  <si>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</si>
  <si>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</si>
  <si>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</si>
  <si>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</si>
  <si>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</si>
  <si>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</si>
  <si>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</si>
  <si>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</si>
  <si>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</si>
  <si>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</si>
  <si>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</si>
  <si>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</si>
  <si>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</si>
  <si>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</si>
  <si>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</si>
  <si>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</si>
  <si>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</si>
  <si>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</si>
  <si>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</si>
  <si>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</si>
  <si>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</si>
  <si>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</si>
  <si>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</si>
  <si>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</si>
  <si>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</si>
  <si>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</si>
  <si>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</si>
  <si>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</si>
  <si>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</si>
  <si>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</si>
  <si>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</si>
  <si>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</si>
  <si>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</si>
  <si>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</si>
  <si>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</si>
  <si>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</si>
  <si>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</si>
  <si>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</si>
  <si>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</si>
  <si>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</si>
  <si>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</si>
  <si>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</si>
  <si>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</si>
  <si>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</si>
  <si>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</si>
  <si>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</si>
  <si>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</si>
  <si>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</si>
  <si>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</si>
  <si>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</si>
  <si>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</si>
  <si>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</si>
  <si>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</si>
  <si>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</si>
  <si>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</si>
  <si>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</si>
  <si>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</si>
  <si>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</si>
  <si>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</si>
  <si>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</si>
  <si>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</si>
  <si>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</si>
  <si>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</si>
  <si>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</si>
  <si>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</si>
  <si>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</si>
  <si>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</si>
  <si>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</si>
  <si>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</si>
  <si>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</si>
  <si>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</si>
  <si>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</si>
  <si>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</si>
  <si>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</si>
  <si>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</si>
  <si>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</si>
  <si>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</si>
  <si>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</si>
  <si>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</si>
  <si>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</si>
  <si>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</si>
  <si>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</si>
  <si>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</si>
  <si>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</si>
  <si>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</si>
  <si>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</si>
  <si>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</si>
  <si>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</si>
  <si>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</si>
  <si>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</si>
  <si>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</si>
  <si>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</si>
  <si>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</si>
  <si>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</si>
  <si>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</si>
  <si>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</si>
  <si>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</si>
  <si>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</si>
  <si>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</si>
  <si>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</si>
  <si>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</si>
  <si>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</si>
  <si>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</si>
  <si>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</si>
  <si>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</si>
  <si>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</si>
  <si>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</si>
  <si>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</si>
  <si>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</si>
  <si>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</si>
  <si>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</si>
  <si>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</si>
  <si>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</si>
  <si>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</si>
  <si>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</si>
  <si>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</si>
  <si>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</si>
  <si>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</si>
  <si>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</si>
  <si>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</si>
  <si>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</si>
  <si>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</si>
  <si>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</si>
  <si>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</si>
  <si>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</si>
  <si>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</si>
  <si>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</si>
  <si>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</si>
  <si>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</si>
  <si>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</si>
  <si>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</si>
  <si>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</si>
  <si>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</si>
  <si>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</si>
  <si>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</si>
  <si>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</si>
  <si>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</si>
  <si>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</si>
  <si>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</si>
  <si>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</si>
  <si>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</si>
  <si>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</si>
  <si>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</si>
  <si>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</si>
  <si>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</si>
  <si>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</si>
  <si>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</si>
  <si>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</si>
  <si>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</si>
  <si>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</si>
  <si>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</si>
  <si>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</si>
  <si>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</si>
  <si>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</si>
  <si>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</si>
  <si>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</si>
  <si>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</si>
  <si>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</si>
  <si>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</si>
  <si>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</si>
  <si>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</si>
  <si>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</si>
  <si>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</si>
  <si>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</si>
  <si>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</si>
  <si>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</si>
  <si>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</si>
  <si>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</si>
  <si>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</si>
  <si>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</si>
  <si>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</si>
  <si>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</si>
  <si>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</si>
  <si>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</si>
  <si>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</si>
  <si>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</si>
  <si>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</si>
  <si>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</si>
  <si>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</si>
  <si>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</si>
  <si>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</si>
  <si>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</si>
  <si>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</si>
  <si>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</si>
  <si>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</si>
  <si>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</si>
  <si>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</si>
  <si>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</si>
  <si>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</si>
  <si>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</si>
  <si>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</si>
  <si>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</si>
  <si>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</si>
  <si>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</si>
  <si>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</si>
  <si>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</si>
  <si>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</si>
  <si>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</si>
  <si>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</si>
  <si>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</si>
  <si>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</si>
  <si>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</si>
  <si>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</si>
  <si>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</si>
  <si>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</si>
  <si>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</si>
  <si>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</si>
  <si>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</si>
  <si>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</si>
  <si>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</si>
  <si>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</si>
  <si>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</si>
  <si>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</si>
  <si>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</si>
  <si>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</si>
  <si>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</si>
  <si>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</si>
  <si>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</si>
  <si>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</si>
  <si>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</si>
  <si>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</si>
  <si>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</si>
  <si>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</si>
  <si>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</si>
  <si>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</si>
  <si>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</si>
  <si>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</si>
  <si>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</si>
  <si>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</si>
  <si>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</si>
  <si>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</si>
  <si>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</si>
  <si>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</si>
  <si>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</si>
  <si>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</si>
  <si>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</si>
  <si>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</si>
  <si>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</si>
  <si>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</si>
  <si>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</si>
  <si>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</si>
  <si>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</si>
  <si>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</si>
  <si>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</si>
  <si>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</si>
  <si>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</si>
  <si>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</si>
  <si>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</si>
  <si>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</si>
  <si>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</si>
  <si>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</si>
  <si>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</si>
  <si>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</si>
  <si>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</si>
  <si>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</si>
  <si>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</si>
  <si>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</si>
  <si>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</si>
  <si>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</si>
  <si>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</si>
  <si>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</si>
  <si>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</si>
  <si>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</si>
  <si>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</si>
  <si>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</si>
  <si>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</si>
  <si>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</si>
  <si>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</si>
  <si>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</si>
  <si>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</si>
  <si>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</si>
  <si>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</si>
  <si>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</si>
  <si>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</si>
  <si>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</si>
  <si>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</si>
  <si>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</si>
  <si>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</si>
  <si>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</si>
  <si>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</si>
  <si>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</si>
  <si>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</si>
  <si>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</si>
  <si>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</si>
  <si>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</si>
  <si>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</si>
  <si>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</si>
  <si>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</si>
  <si>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</si>
  <si>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</si>
  <si>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</si>
  <si>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</si>
  <si>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</si>
  <si>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</si>
  <si>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</si>
  <si>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</si>
  <si>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</si>
  <si>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</si>
  <si>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</si>
  <si>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</si>
  <si>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</si>
  <si>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</si>
  <si>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</si>
  <si>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</si>
  <si>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</si>
  <si>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</si>
  <si>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</si>
  <si>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</si>
  <si>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</si>
  <si>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</si>
  <si>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</si>
  <si>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</si>
  <si>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</si>
  <si>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</si>
  <si>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</si>
  <si>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</si>
  <si>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</si>
  <si>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</si>
  <si>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</si>
  <si>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</si>
  <si>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</si>
  <si>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</si>
  <si>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</si>
  <si>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</si>
  <si>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</si>
  <si>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</si>
  <si>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</si>
  <si>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</si>
  <si>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</si>
  <si>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</si>
  <si>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</si>
  <si>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</si>
  <si>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</si>
  <si>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</si>
  <si>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</si>
  <si>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</si>
  <si>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</si>
  <si>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</si>
  <si>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</si>
  <si>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</si>
  <si>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</si>
  <si>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</si>
  <si>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</si>
  <si>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</si>
  <si>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</si>
  <si>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</si>
  <si>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</si>
  <si>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</si>
  <si>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</si>
  <si>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</si>
  <si>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</si>
  <si>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</si>
  <si>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</si>
  <si>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</si>
  <si>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</si>
  <si>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</si>
  <si>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</si>
  <si>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</si>
  <si>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</si>
  <si>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</si>
  <si>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</si>
  <si>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</si>
  <si>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</si>
  <si>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</si>
  <si>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</si>
  <si>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</si>
  <si>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</si>
  <si>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</si>
  <si>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</si>
  <si>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</si>
  <si>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</si>
  <si>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</si>
  <si>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</si>
  <si>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</si>
  <si>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</si>
  <si>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</si>
  <si>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</si>
  <si>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</si>
  <si>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</si>
  <si>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</si>
  <si>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</si>
  <si>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</si>
  <si>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</si>
  <si>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</si>
  <si>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</si>
  <si>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</si>
  <si>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</si>
  <si>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</si>
  <si>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</si>
  <si>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</si>
  <si>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</si>
  <si>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</si>
  <si>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</si>
  <si>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</si>
  <si>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</si>
  <si>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</si>
  <si>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</si>
  <si>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</si>
  <si>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</si>
  <si>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</si>
  <si>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</si>
  <si>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</si>
  <si>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</si>
  <si>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</si>
  <si>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</si>
  <si>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</si>
  <si>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</si>
  <si>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</si>
  <si>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</si>
  <si>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</si>
  <si>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</si>
  <si>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</si>
  <si>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</si>
  <si>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</si>
  <si>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</si>
  <si>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</si>
  <si>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</si>
  <si>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</si>
  <si>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</si>
  <si>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</si>
  <si>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</si>
  <si>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</si>
  <si>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</si>
  <si>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</si>
  <si>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</si>
  <si>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</si>
  <si>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</si>
  <si>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</si>
  <si>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</si>
  <si>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</si>
  <si>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</si>
  <si>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</si>
  <si>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</si>
  <si>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</si>
  <si>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</si>
  <si>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</si>
  <si>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</si>
  <si>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</si>
  <si>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</si>
  <si>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</si>
  <si>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</si>
  <si>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</si>
  <si>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</si>
  <si>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</si>
  <si>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</si>
  <si>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</si>
  <si>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</si>
  <si>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</si>
  <si>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</si>
  <si>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</si>
  <si>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</si>
  <si>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</si>
  <si>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</si>
  <si>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</si>
  <si>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</si>
  <si>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</si>
  <si>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</si>
  <si>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</si>
  <si>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</si>
  <si>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</si>
  <si>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</si>
  <si>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</si>
  <si>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</si>
  <si>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</si>
  <si>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</si>
  <si>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</si>
  <si>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</si>
  <si>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</si>
  <si>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</si>
  <si>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</si>
  <si>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</si>
  <si>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</si>
  <si>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</si>
  <si>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</si>
  <si>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</si>
  <si>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</si>
  <si>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</si>
  <si>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</si>
  <si>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</si>
  <si>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</si>
  <si>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</si>
  <si>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</si>
  <si>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</si>
  <si>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</si>
  <si>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</si>
  <si>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</si>
  <si>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</si>
  <si>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</si>
  <si>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</si>
  <si>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</si>
  <si>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</si>
  <si>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</si>
  <si>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</si>
  <si>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</si>
  <si>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</si>
  <si>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</si>
  <si>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</si>
  <si>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</si>
  <si>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</si>
  <si>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</si>
  <si>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</si>
  <si>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</si>
  <si>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</si>
  <si>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</si>
  <si>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</si>
  <si>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</si>
  <si>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</si>
  <si>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</si>
  <si>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</si>
  <si>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</si>
  <si>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</si>
  <si>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</si>
  <si>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</si>
  <si>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</si>
  <si>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</si>
  <si>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</si>
  <si>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</si>
  <si>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</si>
  <si>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</si>
  <si>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</si>
  <si>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</si>
  <si>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</si>
  <si>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</si>
  <si>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</si>
  <si>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</si>
  <si>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</si>
  <si>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</si>
  <si>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</si>
  <si>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</si>
  <si>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</si>
  <si>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</si>
  <si>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</si>
  <si>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</si>
  <si>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</si>
  <si>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</si>
  <si>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</si>
  <si>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</si>
  <si>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</si>
  <si>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</si>
  <si>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</si>
  <si>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</si>
  <si>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</si>
  <si>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</si>
  <si>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</si>
  <si>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</si>
  <si>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</si>
  <si>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</si>
  <si>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</si>
  <si>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</si>
  <si>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</si>
  <si>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</si>
  <si>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</si>
  <si>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</si>
  <si>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</si>
  <si>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</si>
  <si>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</si>
  <si>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</si>
  <si>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</si>
  <si>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</si>
  <si>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</si>
  <si>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</si>
  <si>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</si>
  <si>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</si>
  <si>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</si>
  <si>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</si>
  <si>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</si>
  <si>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</si>
  <si>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</si>
  <si>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</si>
  <si>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</si>
  <si>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</si>
  <si>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</si>
  <si>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</si>
  <si>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</si>
  <si>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</si>
  <si>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</si>
  <si>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</si>
  <si>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</si>
  <si>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</si>
  <si>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</si>
  <si>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</si>
  <si>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</si>
  <si>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</si>
  <si>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</si>
  <si>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</si>
  <si>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</si>
  <si>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</si>
  <si>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</si>
  <si>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</si>
  <si>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</si>
  <si>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</si>
  <si>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</si>
  <si>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</si>
  <si>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</si>
  <si>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</si>
  <si>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</si>
  <si>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</si>
  <si>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</si>
  <si>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</si>
  <si>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</si>
  <si>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</si>
  <si>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</si>
  <si>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</si>
  <si>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</si>
  <si>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</si>
  <si>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</si>
  <si>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</si>
  <si>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</si>
  <si>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</si>
  <si>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</si>
  <si>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</si>
  <si>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</si>
  <si>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</si>
  <si>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</si>
  <si>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</si>
  <si>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</si>
  <si>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</si>
  <si>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</si>
  <si>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</si>
  <si>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</si>
  <si>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</si>
  <si>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</si>
  <si>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</si>
  <si>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</si>
  <si>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</si>
  <si>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</si>
  <si>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</si>
  <si>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</si>
  <si>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</si>
  <si>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</si>
  <si>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</si>
  <si>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</si>
  <si>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</si>
  <si>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</si>
  <si>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</si>
  <si>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</si>
  <si>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</si>
  <si>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</si>
  <si>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</si>
  <si>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</si>
  <si>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</si>
  <si>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</si>
  <si>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</si>
  <si>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</si>
  <si>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</si>
  <si>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</si>
  <si>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</si>
  <si>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</si>
  <si>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</si>
  <si>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</si>
  <si>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</si>
  <si>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</si>
  <si>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</si>
  <si>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</si>
  <si>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</si>
  <si>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</si>
  <si>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</si>
  <si>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</si>
  <si>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</si>
  <si>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</si>
  <si>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</si>
  <si>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</si>
  <si>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</si>
  <si>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</si>
  <si>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</si>
  <si>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</si>
  <si>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</si>
  <si>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</si>
  <si>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</si>
  <si>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</si>
  <si>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</si>
  <si>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</si>
  <si>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</si>
  <si>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</si>
  <si>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</si>
  <si>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</si>
  <si>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</si>
  <si>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</si>
  <si>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</si>
  <si>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</si>
  <si>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</si>
  <si>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</si>
  <si>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</si>
  <si>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</si>
  <si>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</si>
  <si>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</si>
  <si>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</si>
  <si>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</si>
  <si>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</si>
  <si>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</si>
  <si>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</si>
  <si>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</si>
  <si>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</si>
  <si>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</si>
  <si>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</si>
  <si>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</si>
  <si>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</si>
  <si>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</si>
  <si>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</si>
  <si>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</si>
  <si>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</si>
  <si>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</si>
  <si>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</si>
  <si>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</si>
  <si>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</si>
  <si>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</si>
  <si>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</si>
  <si>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</si>
  <si>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</si>
  <si>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</si>
  <si>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</si>
  <si>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</si>
  <si>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</si>
  <si>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</si>
  <si>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</si>
  <si>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</si>
  <si>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</si>
  <si>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</si>
  <si>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</si>
  <si>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</si>
  <si>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</si>
  <si>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</si>
  <si>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</si>
  <si>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</si>
  <si>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</si>
  <si>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</si>
  <si>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</si>
  <si>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</si>
  <si>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</si>
  <si>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</si>
  <si>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</si>
  <si>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</si>
  <si>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</si>
  <si>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</si>
  <si>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</si>
  <si>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</si>
  <si>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</si>
  <si>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</si>
  <si>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</si>
  <si>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</si>
  <si>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</si>
  <si>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</si>
  <si>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</si>
  <si>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</si>
  <si>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</si>
  <si>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</si>
  <si>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</si>
  <si>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</si>
  <si>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</si>
  <si>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</si>
  <si>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</si>
  <si>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</si>
  <si>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</si>
  <si>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</si>
  <si>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</si>
  <si>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</si>
  <si>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</si>
  <si>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</si>
  <si>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</si>
  <si>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</si>
  <si>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</si>
  <si>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</si>
  <si>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</si>
  <si>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</si>
  <si>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</si>
  <si>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</si>
  <si>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</si>
  <si>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</si>
  <si>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</si>
  <si>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</si>
  <si>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</si>
  <si>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</si>
  <si>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</si>
  <si>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</si>
  <si>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</si>
  <si>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</si>
  <si>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</si>
  <si>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</si>
  <si>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</si>
  <si>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</si>
  <si>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</si>
  <si>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</si>
  <si>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</si>
  <si>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</si>
  <si>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</si>
  <si>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</si>
  <si>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</si>
  <si>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</si>
  <si>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</si>
  <si>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</si>
  <si>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</si>
  <si>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</si>
  <si>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</si>
  <si>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</si>
  <si>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</si>
  <si>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</si>
  <si>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</si>
  <si>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</si>
  <si>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</si>
  <si>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</si>
  <si>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</si>
  <si>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</si>
  <si>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</si>
  <si>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</si>
  <si>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</si>
  <si>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</si>
  <si>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</si>
  <si>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</si>
  <si>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</si>
  <si>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</si>
  <si>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</si>
  <si>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</si>
  <si>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</si>
  <si>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</si>
  <si>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</si>
  <si>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</si>
  <si>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</si>
  <si>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</si>
  <si>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</si>
  <si>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</si>
  <si>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</si>
  <si>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</si>
  <si>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</si>
  <si>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</si>
  <si>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</si>
  <si>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</si>
  <si>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</si>
  <si>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</si>
  <si>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</si>
  <si>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</si>
  <si>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</si>
  <si>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</si>
  <si>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</si>
  <si>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</si>
  <si>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</si>
  <si>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</si>
  <si>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</si>
  <si>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</si>
  <si>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</si>
  <si>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</si>
  <si>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</si>
  <si>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</si>
  <si>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</si>
  <si>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</si>
  <si>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</si>
  <si>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</si>
  <si>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</si>
  <si>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</si>
  <si>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</si>
  <si>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</si>
  <si>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</si>
  <si>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</si>
  <si>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</si>
  <si>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</si>
  <si>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</si>
  <si>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</si>
  <si>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</si>
  <si>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</si>
  <si>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</si>
  <si>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</si>
  <si>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</si>
  <si>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</si>
  <si>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</si>
  <si>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</si>
  <si>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</si>
  <si>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</si>
  <si>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</si>
  <si>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</si>
  <si>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</si>
  <si>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</si>
  <si>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</si>
  <si>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</si>
  <si>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</si>
  <si>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</si>
  <si>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</si>
  <si>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</si>
  <si>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</si>
  <si>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</si>
  <si>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</si>
  <si>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</si>
  <si>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</si>
  <si>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</si>
  <si>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</si>
  <si>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</si>
  <si>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</si>
  <si>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</si>
  <si>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</si>
  <si>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</si>
  <si>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</si>
  <si>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</si>
  <si>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</si>
  <si>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</si>
  <si>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</si>
  <si>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</si>
  <si>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</si>
  <si>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</si>
  <si>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</si>
  <si>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</si>
  <si>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</si>
  <si>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</si>
  <si>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</si>
  <si>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</si>
  <si>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</si>
  <si>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</si>
  <si>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</si>
  <si>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</si>
  <si>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</si>
  <si>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</si>
  <si>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</si>
  <si>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</si>
  <si>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</si>
  <si>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</si>
  <si>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</si>
  <si>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</si>
  <si>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</si>
  <si>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</si>
  <si>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</si>
  <si>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</si>
  <si>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</si>
  <si>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</si>
  <si>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</si>
  <si>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</si>
  <si>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</si>
  <si>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</si>
  <si>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</si>
  <si>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</si>
  <si>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</si>
  <si>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</si>
  <si>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</si>
  <si>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</si>
  <si>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</si>
  <si>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</si>
  <si>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</si>
  <si>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</si>
  <si>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</si>
  <si>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</si>
  <si>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</si>
  <si>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</si>
  <si>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</si>
  <si>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</si>
  <si>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</si>
  <si>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</si>
  <si>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</si>
  <si>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</si>
  <si>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</si>
  <si>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</si>
  <si>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</si>
  <si>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</si>
  <si>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</si>
  <si>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</si>
  <si>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</si>
  <si>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</si>
  <si>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</si>
  <si>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</si>
  <si>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</si>
  <si>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</si>
  <si>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</si>
  <si>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</si>
  <si>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</si>
  <si>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</si>
  <si>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</si>
  <si>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</si>
  <si>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</si>
  <si>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</si>
  <si>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</si>
  <si>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</si>
  <si>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</si>
  <si>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</si>
  <si>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</si>
  <si>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</si>
  <si>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</si>
  <si>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</si>
  <si>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</si>
  <si>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</si>
  <si>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</si>
  <si>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</si>
  <si>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</si>
  <si>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</si>
  <si>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</si>
  <si>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</si>
  <si>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</si>
  <si>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</si>
  <si>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</si>
  <si>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</si>
  <si>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</si>
  <si>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</si>
  <si>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</si>
  <si>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</si>
  <si>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</si>
  <si>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</si>
  <si>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</si>
  <si>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</si>
  <si>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</si>
  <si>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</si>
  <si>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</si>
  <si>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</si>
  <si>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</si>
  <si>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</si>
  <si>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</si>
  <si>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</si>
  <si>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</si>
  <si>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</si>
  <si>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</si>
  <si>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</si>
  <si>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</si>
  <si>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</si>
  <si>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</si>
  <si>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</si>
  <si>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</si>
  <si>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</si>
  <si>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</si>
  <si>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</si>
  <si>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</si>
  <si>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</si>
  <si>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</si>
  <si>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</si>
  <si>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</si>
  <si>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</si>
  <si>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</si>
  <si>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</si>
  <si>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</si>
  <si>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</si>
  <si>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</si>
  <si>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</si>
  <si>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</si>
  <si>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</si>
  <si>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</si>
  <si>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</si>
  <si>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</si>
  <si>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</si>
  <si>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</si>
  <si>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</si>
  <si>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</si>
  <si>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</si>
  <si>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</si>
  <si>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</si>
  <si>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</si>
  <si>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</si>
  <si>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</si>
  <si>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</si>
  <si>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</si>
  <si>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</si>
  <si>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</si>
  <si>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</si>
  <si>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</si>
  <si>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</si>
  <si>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</si>
  <si>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</si>
  <si>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</si>
  <si>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</si>
  <si>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</si>
  <si>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</si>
  <si>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</si>
  <si>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</si>
  <si>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</si>
  <si>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</si>
  <si>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</si>
  <si>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</si>
  <si>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</si>
  <si>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</si>
  <si>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</si>
  <si>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</si>
  <si>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</si>
  <si>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</si>
  <si>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</si>
  <si>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</si>
  <si>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</si>
  <si>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</si>
  <si>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</si>
  <si>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</si>
  <si>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</si>
  <si>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</si>
  <si>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</si>
  <si>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</si>
  <si>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</si>
  <si>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</si>
  <si>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</si>
  <si>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</si>
  <si>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</si>
  <si>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</si>
  <si>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</si>
  <si>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</si>
  <si>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</si>
  <si>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</si>
  <si>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</si>
  <si>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</si>
  <si>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</si>
  <si>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</si>
  <si>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</si>
  <si>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</si>
  <si>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</si>
  <si>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</si>
  <si>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</si>
  <si>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</si>
  <si>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</si>
  <si>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</si>
  <si>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</si>
  <si>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</si>
  <si>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</si>
  <si>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</si>
  <si>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</si>
  <si>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</si>
  <si>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</si>
  <si>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</si>
  <si>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</si>
  <si>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</si>
  <si>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</si>
  <si>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</si>
  <si>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</si>
  <si>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</si>
  <si>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</si>
  <si>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</si>
  <si>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</si>
  <si>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</si>
  <si>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</si>
  <si>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</si>
  <si>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</si>
  <si>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</si>
  <si>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</si>
  <si>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</si>
  <si>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</si>
  <si>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</si>
  <si>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</si>
  <si>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</si>
  <si>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</si>
  <si>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</si>
  <si>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</si>
  <si>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</si>
  <si>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</si>
  <si>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</si>
  <si>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</si>
  <si>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</si>
  <si>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</si>
  <si>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</si>
  <si>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</si>
  <si>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</si>
  <si>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</si>
  <si>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</si>
  <si>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</si>
  <si>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</si>
  <si>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</si>
  <si>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</si>
  <si>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</si>
  <si>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</si>
  <si>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</si>
  <si>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</si>
  <si>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</si>
  <si>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</si>
  <si>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</si>
  <si>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</si>
  <si>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</si>
  <si>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</si>
  <si>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</si>
  <si>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</si>
  <si>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</si>
  <si>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</si>
  <si>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</si>
  <si>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</si>
  <si>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</si>
  <si>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</si>
  <si>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</si>
  <si>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</si>
  <si>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</si>
  <si>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</si>
  <si>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</si>
  <si>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</si>
  <si>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</si>
  <si>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</si>
  <si>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</si>
  <si>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</si>
  <si>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</si>
  <si>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</si>
  <si>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</si>
  <si>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</si>
  <si>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</si>
  <si>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</si>
  <si>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</si>
  <si>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</si>
  <si>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</si>
  <si>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</si>
  <si>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</si>
  <si>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</si>
  <si>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</si>
  <si>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</si>
  <si>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</si>
  <si>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</si>
  <si>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</si>
  <si>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</si>
  <si>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</si>
  <si>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</si>
  <si>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</si>
  <si>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</si>
  <si>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</si>
  <si>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</si>
  <si>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</si>
  <si>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</si>
  <si>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</si>
  <si>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</si>
  <si>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</si>
  <si>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</si>
  <si>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</si>
  <si>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</si>
  <si>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</si>
  <si>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</si>
  <si>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</si>
  <si>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</si>
  <si>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</si>
  <si>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</si>
  <si>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</si>
  <si>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</si>
  <si>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</si>
  <si>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</si>
  <si>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</si>
  <si>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</si>
  <si>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</si>
  <si>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</si>
  <si>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</si>
  <si>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</si>
  <si>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</si>
  <si>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</si>
  <si>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</si>
  <si>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</si>
  <si>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</si>
  <si>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</si>
  <si>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</si>
  <si>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</si>
  <si>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</si>
  <si>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</si>
  <si>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</si>
  <si>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</si>
  <si>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</si>
  <si>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</si>
  <si>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</si>
  <si>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</si>
  <si>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</si>
  <si>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</si>
  <si>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</si>
  <si>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</si>
  <si>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</si>
  <si>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</si>
  <si>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</si>
  <si>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</si>
  <si>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</si>
  <si>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</si>
  <si>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</si>
  <si>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</si>
  <si>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</si>
  <si>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</si>
  <si>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</si>
  <si>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</si>
  <si>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</si>
  <si>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</si>
  <si>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</si>
  <si>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</si>
  <si>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</si>
  <si>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</si>
  <si>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</si>
  <si>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</si>
  <si>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</si>
  <si>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</si>
  <si>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</si>
  <si>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</si>
  <si>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</si>
  <si>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</si>
  <si>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</si>
  <si>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</si>
  <si>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</si>
  <si>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</si>
  <si>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</si>
  <si>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</si>
  <si>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</si>
  <si>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</si>
  <si>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</si>
  <si>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</si>
  <si>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</si>
  <si>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</si>
  <si>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</si>
  <si>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</si>
  <si>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</si>
  <si>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</si>
  <si>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</si>
  <si>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</si>
  <si>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</si>
  <si>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</si>
  <si>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</si>
  <si>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</si>
  <si>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</si>
  <si>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</si>
  <si>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</si>
  <si>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</si>
  <si>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</si>
  <si>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</si>
  <si>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</si>
  <si>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</si>
  <si>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</si>
  <si>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</si>
  <si>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</si>
  <si>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</si>
  <si>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</si>
  <si>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</si>
  <si>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</si>
  <si>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</si>
  <si>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</si>
  <si>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</si>
  <si>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</si>
  <si>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</si>
  <si>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</si>
  <si>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</si>
  <si>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</si>
  <si>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</si>
  <si>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</si>
  <si>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</si>
  <si>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</si>
  <si>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</si>
  <si>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</si>
  <si>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</si>
  <si>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</si>
  <si>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</si>
  <si>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</si>
  <si>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</si>
  <si>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</si>
  <si>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</si>
  <si>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</si>
  <si>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</si>
  <si>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</si>
  <si>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</si>
  <si>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</si>
  <si>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</si>
  <si>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</si>
  <si>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</si>
  <si>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</si>
  <si>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</si>
  <si>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</si>
  <si>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</si>
  <si>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</si>
  <si>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</si>
  <si>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</si>
  <si>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</si>
  <si>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</si>
  <si>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</si>
  <si>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</si>
  <si>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</si>
  <si>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</si>
  <si>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</si>
  <si>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</si>
  <si>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</si>
  <si>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</si>
  <si>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</si>
  <si>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</si>
  <si>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</si>
  <si>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</si>
  <si>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</si>
  <si>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</si>
  <si>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</si>
  <si>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</si>
  <si>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</si>
  <si>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</si>
  <si>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</si>
  <si>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</si>
  <si>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</si>
  <si>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</si>
  <si>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</si>
  <si>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</si>
  <si>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</si>
  <si>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</si>
  <si>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</si>
  <si>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</si>
  <si>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</si>
  <si>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</si>
  <si>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</si>
  <si>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</si>
  <si>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</si>
  <si>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</si>
  <si>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</si>
  <si>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</si>
  <si>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</si>
  <si>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</si>
  <si>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</si>
  <si>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</si>
  <si>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</si>
  <si>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</si>
  <si>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</si>
  <si>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</si>
  <si>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</si>
  <si>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</si>
  <si>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</si>
  <si>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</si>
  <si>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</si>
  <si>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</si>
  <si>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</si>
  <si>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</si>
  <si>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</si>
  <si>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</si>
  <si>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</si>
  <si>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</si>
  <si>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</si>
  <si>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</si>
  <si>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</si>
  <si>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</si>
  <si>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</si>
  <si>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</si>
  <si>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</si>
  <si>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</si>
  <si>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</si>
  <si>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</si>
  <si>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</si>
  <si>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</si>
  <si>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</si>
  <si>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</si>
  <si>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</si>
  <si>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</si>
  <si>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</si>
  <si>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</si>
  <si>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</si>
  <si>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</si>
  <si>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</si>
  <si>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</si>
  <si>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</si>
  <si>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</si>
  <si>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</si>
  <si>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</si>
  <si>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</si>
  <si>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</si>
  <si>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</si>
  <si>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</si>
  <si>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</si>
  <si>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</si>
  <si>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</si>
  <si>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</si>
  <si>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</si>
  <si>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</si>
  <si>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</si>
  <si>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</si>
  <si>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</si>
  <si>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</si>
  <si>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</si>
  <si>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</si>
  <si>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</si>
  <si>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</si>
  <si>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</si>
  <si>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</si>
  <si>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</si>
  <si>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</si>
  <si>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</si>
  <si>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</si>
  <si>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</si>
  <si>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</si>
  <si>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</si>
  <si>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</si>
  <si>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</si>
  <si>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</si>
  <si>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</si>
  <si>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</si>
  <si>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</si>
  <si>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</si>
  <si>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</si>
  <si>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</si>
  <si>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</si>
  <si>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</si>
  <si>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</si>
  <si>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</si>
  <si>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</si>
  <si>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</si>
  <si>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</si>
  <si>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</si>
  <si>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</si>
  <si>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</si>
  <si>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</si>
  <si>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</si>
  <si>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</si>
  <si>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</si>
  <si>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</si>
  <si>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</si>
  <si>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</si>
  <si>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</si>
  <si>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</si>
  <si>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</si>
  <si>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</si>
  <si>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</si>
  <si>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</si>
  <si>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</si>
  <si>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</si>
  <si>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</si>
  <si>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</si>
  <si>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</si>
  <si>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</si>
  <si>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</si>
  <si>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</si>
  <si>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</si>
  <si>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</si>
  <si>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</si>
  <si>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</si>
  <si>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</si>
  <si>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</si>
  <si>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</si>
  <si>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</si>
  <si>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</si>
  <si>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</si>
  <si>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</si>
  <si>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</si>
  <si>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</si>
  <si>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</si>
  <si>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</si>
  <si>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</si>
  <si>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</si>
  <si>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</si>
  <si>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</si>
  <si>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</si>
  <si>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</si>
  <si>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</si>
  <si>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</si>
  <si>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</si>
  <si>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</si>
  <si>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</si>
  <si>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</si>
  <si>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</si>
  <si>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</si>
  <si>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</si>
  <si>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</si>
  <si>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</si>
  <si>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</si>
  <si>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</si>
  <si>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</si>
  <si>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</si>
  <si>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</si>
  <si>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</si>
  <si>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</si>
  <si>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</si>
  <si>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</si>
  <si>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</si>
  <si>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</si>
  <si>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</si>
  <si>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</si>
  <si>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</si>
  <si>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</si>
  <si>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</si>
  <si>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</si>
  <si>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</si>
  <si>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</si>
  <si>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</si>
  <si>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</si>
  <si>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</si>
  <si>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</si>
  <si>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</si>
  <si>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</si>
  <si>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</si>
  <si>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</si>
  <si>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</si>
  <si>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</si>
  <si>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</si>
  <si>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</si>
  <si>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</si>
  <si>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</si>
  <si>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</si>
  <si>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</si>
  <si>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</si>
  <si>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</si>
  <si>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</si>
  <si>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</si>
  <si>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</si>
  <si>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</si>
  <si>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</si>
  <si>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</si>
  <si>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</si>
  <si>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</si>
  <si>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</si>
  <si>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</si>
  <si>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</si>
  <si>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</si>
  <si>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</si>
  <si>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</si>
  <si>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</si>
  <si>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</si>
  <si>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</si>
  <si>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</si>
  <si>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</si>
  <si>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</si>
  <si>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</si>
  <si>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</si>
  <si>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</si>
  <si>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</si>
  <si>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</si>
  <si>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</si>
  <si>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</si>
  <si>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</si>
  <si>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</si>
  <si>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</si>
  <si>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</si>
  <si>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</si>
  <si>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</si>
  <si>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</si>
  <si>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</si>
  <si>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</si>
  <si>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</si>
  <si>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</si>
  <si>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</si>
  <si>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</si>
  <si>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</si>
  <si>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</si>
  <si>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</si>
  <si>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</si>
  <si>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</si>
  <si>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</si>
  <si>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</si>
  <si>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</si>
  <si>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</si>
  <si>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</si>
  <si>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</si>
  <si>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</si>
  <si>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</si>
  <si>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</si>
  <si>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</si>
  <si>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</si>
  <si>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</si>
  <si>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</si>
  <si>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</si>
  <si>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</si>
  <si>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</si>
  <si>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</si>
  <si>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</si>
  <si>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</si>
  <si>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</si>
  <si>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</si>
  <si>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</si>
  <si>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</si>
  <si>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</si>
  <si>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</si>
  <si>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</si>
  <si>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</si>
  <si>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</si>
  <si>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</si>
  <si>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</si>
  <si>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</si>
  <si>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</si>
  <si>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</si>
  <si>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</si>
  <si>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</si>
  <si>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</si>
  <si>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</si>
  <si>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</si>
  <si>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</si>
  <si>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</si>
  <si>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</si>
  <si>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</si>
  <si>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</si>
  <si>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</si>
  <si>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</si>
  <si>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</si>
  <si>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</si>
  <si>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</si>
  <si>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</si>
  <si>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</si>
  <si>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</si>
  <si>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</si>
  <si>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</si>
  <si>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</si>
  <si>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</si>
  <si>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</si>
  <si>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</si>
  <si>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</si>
  <si>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</si>
  <si>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</si>
  <si>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</si>
  <si>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</si>
  <si>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</si>
  <si>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</si>
  <si>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</si>
  <si>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</si>
  <si>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</si>
  <si>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</si>
  <si>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</si>
  <si>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</si>
  <si>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</si>
  <si>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</si>
  <si>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</si>
  <si>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</si>
  <si>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</si>
  <si>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</si>
  <si>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</si>
  <si>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</si>
  <si>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</si>
  <si>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</si>
  <si>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</si>
  <si>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</si>
  <si>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</si>
  <si>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</si>
  <si>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</si>
  <si>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</si>
  <si>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</si>
  <si>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</si>
  <si>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</si>
  <si>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</si>
  <si>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</si>
  <si>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</si>
  <si>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</si>
  <si>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</si>
  <si>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</si>
  <si>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</si>
  <si>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</si>
  <si>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</si>
  <si>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</si>
  <si>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</si>
  <si>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</si>
  <si>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</si>
  <si>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</si>
  <si>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</si>
  <si>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</si>
  <si>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</si>
  <si>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</si>
  <si>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</si>
  <si>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</si>
  <si>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</si>
  <si>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</si>
  <si>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</si>
  <si>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</si>
  <si>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</si>
  <si>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</si>
  <si>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</si>
  <si>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</si>
  <si>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</si>
  <si>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</si>
  <si>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</si>
  <si>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</si>
  <si>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</si>
  <si>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</si>
  <si>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</si>
  <si>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</si>
  <si>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</si>
  <si>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</si>
  <si>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</si>
  <si>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</si>
  <si>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</si>
  <si>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</si>
  <si>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</si>
  <si>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</si>
  <si>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</si>
  <si>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</si>
  <si>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</si>
  <si>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</si>
  <si>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</si>
  <si>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</si>
  <si>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</si>
  <si>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</si>
  <si>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</si>
  <si>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</si>
  <si>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</si>
  <si>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</si>
  <si>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</si>
  <si>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</si>
  <si>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</si>
  <si>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</si>
  <si>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</si>
  <si>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</si>
  <si>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</si>
  <si>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</si>
  <si>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</si>
  <si>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</si>
  <si>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</si>
  <si>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</si>
  <si>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</si>
  <si>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</si>
  <si>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</si>
  <si>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</si>
  <si>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</si>
  <si>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</si>
  <si>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</si>
  <si>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</si>
  <si>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</si>
  <si>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</si>
  <si>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</si>
  <si>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</si>
  <si>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</si>
  <si>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</si>
  <si>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</si>
  <si>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</si>
  <si>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</si>
  <si>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</si>
  <si>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</si>
  <si>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</si>
  <si>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</si>
  <si>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</si>
  <si>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</si>
  <si>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</si>
  <si>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</si>
  <si>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</si>
  <si>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</si>
  <si>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</si>
  <si>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</si>
  <si>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</si>
  <si>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</si>
  <si>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</si>
  <si>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</si>
  <si>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</si>
  <si>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</si>
  <si>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</si>
  <si>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</si>
  <si>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</si>
  <si>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</si>
  <si>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</si>
  <si>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</si>
  <si>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</si>
  <si>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</si>
  <si>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</si>
  <si>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</si>
  <si>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</si>
  <si>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</si>
  <si>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</si>
  <si>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</si>
  <si>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</si>
  <si>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</si>
  <si>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</si>
  <si>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</si>
  <si>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</si>
  <si>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</si>
  <si>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</si>
  <si>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</si>
  <si>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</si>
  <si>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</si>
  <si>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</si>
  <si>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</si>
  <si>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</si>
  <si>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</si>
  <si>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</si>
  <si>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</si>
  <si>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</si>
  <si>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</si>
  <si>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</si>
  <si>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</si>
  <si>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</si>
  <si>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</si>
  <si>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</si>
  <si>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</si>
  <si>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</si>
  <si>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</si>
  <si>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</si>
  <si>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</si>
  <si>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</si>
  <si>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</si>
  <si>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</si>
  <si>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</si>
  <si>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</si>
  <si>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</si>
  <si>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</si>
  <si>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</si>
  <si>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</si>
  <si>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</si>
  <si>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</si>
  <si>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</si>
  <si>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</si>
  <si>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</si>
  <si>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</si>
  <si>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</si>
  <si>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</si>
  <si>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</si>
  <si>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</si>
  <si>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</si>
  <si>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</si>
  <si>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</si>
  <si>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</si>
  <si>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</si>
  <si>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</si>
  <si>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</si>
  <si>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</si>
  <si>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</si>
  <si>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</si>
  <si>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</si>
  <si>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</si>
  <si>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</si>
  <si>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</si>
  <si>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</si>
  <si>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</si>
  <si>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</si>
  <si>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</si>
  <si>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</si>
  <si>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</si>
  <si>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</si>
  <si>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</si>
  <si>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</si>
  <si>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</si>
  <si>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</si>
  <si>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</si>
  <si>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</si>
  <si>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</si>
  <si>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</si>
  <si>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</si>
  <si>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</si>
  <si>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</si>
  <si>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</si>
  <si>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</si>
  <si>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</si>
  <si>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</si>
  <si>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</si>
  <si>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</si>
  <si>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</si>
  <si>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</si>
  <si>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</si>
  <si>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</si>
  <si>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</si>
  <si>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</si>
  <si>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</si>
  <si>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</si>
  <si>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</si>
  <si>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</si>
  <si>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</si>
  <si>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</si>
  <si>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</si>
  <si>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</si>
  <si>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</si>
  <si>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</si>
  <si>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</si>
  <si>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</si>
  <si>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</si>
  <si>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</si>
  <si>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</si>
  <si>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</si>
  <si>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</si>
  <si>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</si>
  <si>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</si>
  <si>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</si>
  <si>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</si>
  <si>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</si>
  <si>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</si>
  <si>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</si>
  <si>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</si>
  <si>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</si>
  <si>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</si>
  <si>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</si>
  <si>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</si>
  <si>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</si>
  <si>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</si>
  <si>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</si>
  <si>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</si>
  <si>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</si>
  <si>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</si>
  <si>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</si>
  <si>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</si>
  <si>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</si>
  <si>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</si>
  <si>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</si>
  <si>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</si>
  <si>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</si>
  <si>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</si>
  <si>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</si>
  <si>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</si>
  <si>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</si>
  <si>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</si>
  <si>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</si>
  <si>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</si>
  <si>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</si>
  <si>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</si>
  <si>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</si>
  <si>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</si>
  <si>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</si>
  <si>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</si>
  <si>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</si>
  <si>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</si>
  <si>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</si>
  <si>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</si>
  <si>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</si>
  <si>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</si>
  <si>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</si>
  <si>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</si>
  <si>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</si>
  <si>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</si>
  <si>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</si>
  <si>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</si>
  <si>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</si>
  <si>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</si>
  <si>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</si>
  <si>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</si>
  <si>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</si>
  <si>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</si>
  <si>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</si>
  <si>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</si>
  <si>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</si>
  <si>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</si>
  <si>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</si>
  <si>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</si>
  <si>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</si>
  <si>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</si>
  <si>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</si>
  <si>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</si>
  <si>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</si>
  <si>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</si>
  <si>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</si>
  <si>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</si>
  <si>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</si>
  <si>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</si>
  <si>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</si>
  <si>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</si>
  <si>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</si>
  <si>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</si>
  <si>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</si>
  <si>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</si>
  <si>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</si>
  <si>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</si>
  <si>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</si>
  <si>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</si>
  <si>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</si>
  <si>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</si>
  <si>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</si>
  <si>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</si>
  <si>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</si>
  <si>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</si>
  <si>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</si>
  <si>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</si>
  <si>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</si>
  <si>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</si>
  <si>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</si>
  <si>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</si>
  <si>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</si>
  <si>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</si>
  <si>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</si>
  <si>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</si>
  <si>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</si>
  <si>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</si>
  <si>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</si>
  <si>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</si>
  <si>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</si>
  <si>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</si>
  <si>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</si>
  <si>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</si>
  <si>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</si>
  <si>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</si>
  <si>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</si>
  <si>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</si>
  <si>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</si>
  <si>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</si>
  <si>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</si>
  <si>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</si>
  <si>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</si>
  <si>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</si>
  <si>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</si>
  <si>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</si>
  <si>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</si>
  <si>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</si>
  <si>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</si>
  <si>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</si>
  <si>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</si>
  <si>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</si>
  <si>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</si>
  <si>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</si>
  <si>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</si>
  <si>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</si>
  <si>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</si>
  <si>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</si>
  <si>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</si>
  <si>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</si>
  <si>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</si>
  <si>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</si>
  <si>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</si>
  <si>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</si>
  <si>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</si>
  <si>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</si>
  <si>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</si>
  <si>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</si>
  <si>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</si>
  <si>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</si>
  <si>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</si>
  <si>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</si>
  <si>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</si>
  <si>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</si>
  <si>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</si>
  <si>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</si>
  <si>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</si>
  <si>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</si>
  <si>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</si>
  <si>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</si>
  <si>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</si>
  <si>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</si>
  <si>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</si>
  <si>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</si>
  <si>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</si>
  <si>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</si>
  <si>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</si>
  <si>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</si>
  <si>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</si>
  <si>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</si>
  <si>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</si>
  <si>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</si>
  <si>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</si>
  <si>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</si>
  <si>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</si>
  <si>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</si>
  <si>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</si>
  <si>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</si>
  <si>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</si>
  <si>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</si>
  <si>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</si>
  <si>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</si>
  <si>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</si>
  <si>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</si>
  <si>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</si>
  <si>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</si>
  <si>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</si>
  <si>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</si>
  <si>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</si>
  <si>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</si>
  <si>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</si>
  <si>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</si>
  <si>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</si>
  <si>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</si>
  <si>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</si>
  <si>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</si>
  <si>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</si>
  <si>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</si>
  <si>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</si>
  <si>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</si>
  <si>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</si>
  <si>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</si>
  <si>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</si>
  <si>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</si>
  <si>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</si>
  <si>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</si>
  <si>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</si>
  <si>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</si>
  <si>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</si>
  <si>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</si>
  <si>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</si>
  <si>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</si>
  <si>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</si>
  <si>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</si>
  <si>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</si>
  <si>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</si>
  <si>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</si>
  <si>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</si>
  <si>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</si>
  <si>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</si>
  <si>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</si>
  <si>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</si>
  <si>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</si>
  <si>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</si>
  <si>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</si>
  <si>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</si>
  <si>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</si>
  <si>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</si>
  <si>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</si>
  <si>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</si>
  <si>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</si>
  <si>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</si>
  <si>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</si>
  <si>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</si>
  <si>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</si>
  <si>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</si>
  <si>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</si>
  <si>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</si>
  <si>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</si>
  <si>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</si>
  <si>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</si>
  <si>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</si>
  <si>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</si>
  <si>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</si>
  <si>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</si>
  <si>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</si>
  <si>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</si>
  <si>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</si>
  <si>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</si>
  <si>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</si>
  <si>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</si>
  <si>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</si>
  <si>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</si>
  <si>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</si>
  <si>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</si>
  <si>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</si>
  <si>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</si>
  <si>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</si>
  <si>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</si>
  <si>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</si>
  <si>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</si>
  <si>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</si>
  <si>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</si>
  <si>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</si>
  <si>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</si>
  <si>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</si>
  <si>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</si>
  <si>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</si>
  <si>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</si>
  <si>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</si>
  <si>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</si>
  <si>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</si>
  <si>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</si>
  <si>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</si>
  <si>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</si>
  <si>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</si>
  <si>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</si>
  <si>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</si>
  <si>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</si>
  <si>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</si>
  <si>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</si>
  <si>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</si>
  <si>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</si>
  <si>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</si>
  <si>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</si>
  <si>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</si>
  <si>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</si>
  <si>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</si>
  <si>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</si>
  <si>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</si>
  <si>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</si>
  <si>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</si>
  <si>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</si>
  <si>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</si>
  <si>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</si>
  <si>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</si>
  <si>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</si>
  <si>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</si>
  <si>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</si>
  <si>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</si>
  <si>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</si>
  <si>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</si>
  <si>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</si>
  <si>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</si>
  <si>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</si>
  <si>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</si>
  <si>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</si>
  <si>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</si>
  <si>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</si>
  <si>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</si>
  <si>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</si>
  <si>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</si>
  <si>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</si>
  <si>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</si>
  <si>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</si>
  <si>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</si>
  <si>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</si>
  <si>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</si>
  <si>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</si>
  <si>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</si>
  <si>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</si>
  <si>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</si>
  <si>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</si>
  <si>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</si>
  <si>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</si>
  <si>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</si>
  <si>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</si>
  <si>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</si>
  <si>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</si>
  <si>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</si>
  <si>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</si>
  <si>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</si>
  <si>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</si>
  <si>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</si>
  <si>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</si>
  <si>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</si>
  <si>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</si>
  <si>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</si>
  <si>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</si>
  <si>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</si>
  <si>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</si>
  <si>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</si>
  <si>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</si>
  <si>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</si>
  <si>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</si>
  <si>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</si>
  <si>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</si>
  <si>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</si>
  <si>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</si>
  <si>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</si>
  <si>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</si>
  <si>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</si>
  <si>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</si>
  <si>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</si>
  <si>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</si>
  <si>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</si>
  <si>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</si>
  <si>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</si>
  <si>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</si>
  <si>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</si>
  <si>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</si>
  <si>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</si>
  <si>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</si>
  <si>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</si>
  <si>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</si>
  <si>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</si>
  <si>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</si>
  <si>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</si>
  <si>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</si>
  <si>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</si>
  <si>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</si>
  <si>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</si>
  <si>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</si>
  <si>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</si>
  <si>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</si>
  <si>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</si>
  <si>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</si>
  <si>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</si>
  <si>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</si>
  <si>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</si>
  <si>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</si>
  <si>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</si>
  <si>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</si>
  <si>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</si>
  <si>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</si>
  <si>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</si>
  <si>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</si>
  <si>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</si>
  <si>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</si>
  <si>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</si>
  <si>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</si>
  <si>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</si>
  <si>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</si>
  <si>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</si>
  <si>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</si>
  <si>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</si>
  <si>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</si>
  <si>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</si>
  <si>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</si>
  <si>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</si>
  <si>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</si>
  <si>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</si>
  <si>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</si>
  <si>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</si>
  <si>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</si>
  <si>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</si>
  <si>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</si>
  <si>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</si>
  <si>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</si>
  <si>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</si>
  <si>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</si>
  <si>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</si>
  <si>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</si>
  <si>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</si>
  <si>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</si>
  <si>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</si>
  <si>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</si>
  <si>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</si>
  <si>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</si>
  <si>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</si>
  <si>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</si>
  <si>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</si>
  <si>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</si>
  <si>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</si>
  <si>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</si>
  <si>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</si>
  <si>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</si>
  <si>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</si>
  <si>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</si>
  <si>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</si>
  <si>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</si>
  <si>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</si>
  <si>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</si>
  <si>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</si>
  <si>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</si>
  <si>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</si>
  <si>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</si>
  <si>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</si>
  <si>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</si>
  <si>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</si>
  <si>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</si>
  <si>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</si>
  <si>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</si>
  <si>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</si>
  <si>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</si>
  <si>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</si>
  <si>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</si>
  <si>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</si>
  <si>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</si>
  <si>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</si>
  <si>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</si>
  <si>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</si>
  <si>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</si>
  <si>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</si>
  <si>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</si>
  <si>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</si>
  <si>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</si>
  <si>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</si>
  <si>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</si>
  <si>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</si>
  <si>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</si>
  <si>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</si>
  <si>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</si>
  <si>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</si>
  <si>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</si>
  <si>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</si>
  <si>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</si>
  <si>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</si>
  <si>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</si>
  <si>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</si>
  <si>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</si>
  <si>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</si>
  <si>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</si>
  <si>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</si>
  <si>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</si>
  <si>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</si>
  <si>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</si>
  <si>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</si>
  <si>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</si>
  <si>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</si>
  <si>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</si>
  <si>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</si>
  <si>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</si>
  <si>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</si>
  <si>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</si>
  <si>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</si>
  <si>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</si>
  <si>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</si>
  <si>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</si>
  <si>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</si>
  <si>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</si>
  <si>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</si>
  <si>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</si>
  <si>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</si>
  <si>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</si>
  <si>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</si>
  <si>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</si>
  <si>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</si>
  <si>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</si>
  <si>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</si>
  <si>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</si>
  <si>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</si>
  <si>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</si>
  <si>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</si>
  <si>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</si>
  <si>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</si>
  <si>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</si>
  <si>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</si>
  <si>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</si>
  <si>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</si>
  <si>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</si>
  <si>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</si>
  <si>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</si>
  <si>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</si>
  <si>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</si>
  <si>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</si>
  <si>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</si>
  <si>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</si>
  <si>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</si>
  <si>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</si>
  <si>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</si>
  <si>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</si>
  <si>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</si>
  <si>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</si>
  <si>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</si>
  <si>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</si>
  <si>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</si>
  <si>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</si>
  <si>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</si>
  <si>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</si>
  <si>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</si>
  <si>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</si>
  <si>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</si>
  <si>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</si>
  <si>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</si>
  <si>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</si>
  <si>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</si>
  <si>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</si>
  <si>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</si>
  <si>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</si>
  <si>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</si>
  <si>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</si>
  <si>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</si>
  <si>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</si>
  <si>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</si>
  <si>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</si>
  <si>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</si>
  <si>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</si>
  <si>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</si>
  <si>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</si>
  <si>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</si>
  <si>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</si>
  <si>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</si>
  <si>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</si>
  <si>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</si>
  <si>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</si>
  <si>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</si>
  <si>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</si>
  <si>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</si>
  <si>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</si>
  <si>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</si>
  <si>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</si>
  <si>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</si>
  <si>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</si>
  <si>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</si>
  <si>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</si>
  <si>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</si>
  <si>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</si>
  <si>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</si>
  <si>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</si>
  <si>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</si>
  <si>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</si>
  <si>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</si>
  <si>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</si>
  <si>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</si>
  <si>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</si>
  <si>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</si>
  <si>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</si>
  <si>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</si>
  <si>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</si>
  <si>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</si>
  <si>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</si>
  <si>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</si>
  <si>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</si>
  <si>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</si>
  <si>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</si>
  <si>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</si>
  <si>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</si>
  <si>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</si>
  <si>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</si>
  <si>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</si>
  <si>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</si>
  <si>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</si>
  <si>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</si>
  <si>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</si>
  <si>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</si>
  <si>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</si>
  <si>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</si>
  <si>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</si>
  <si>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</si>
  <si>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</si>
  <si>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</si>
  <si>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</si>
  <si>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</si>
  <si>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</si>
  <si>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</si>
  <si>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</si>
  <si>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</si>
  <si>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</si>
  <si>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</si>
  <si>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</si>
  <si>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</si>
  <si>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</si>
  <si>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</si>
  <si>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</si>
  <si>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</si>
  <si>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</si>
  <si>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</si>
  <si>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</si>
  <si>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</si>
  <si>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</si>
  <si>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</si>
  <si>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</si>
  <si>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</si>
  <si>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</si>
  <si>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</si>
  <si>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</si>
  <si>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</si>
  <si>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</si>
  <si>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</si>
  <si>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</si>
  <si>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</si>
  <si>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</si>
  <si>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</si>
  <si>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</si>
  <si>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</si>
  <si>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</si>
  <si>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</si>
  <si>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</si>
  <si>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</si>
  <si>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</si>
  <si>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</si>
  <si>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</si>
  <si>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</si>
  <si>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</si>
  <si>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</si>
  <si>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</si>
  <si>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</si>
  <si>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</si>
  <si>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</si>
  <si>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</si>
  <si>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</si>
  <si>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</si>
  <si>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</si>
  <si>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</si>
  <si>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</si>
  <si>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</si>
  <si>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</si>
  <si>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</si>
  <si>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</si>
  <si>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</si>
  <si>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</si>
  <si>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</si>
  <si>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</si>
  <si>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</si>
  <si>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</si>
  <si>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</si>
  <si>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</si>
  <si>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</si>
  <si>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</si>
  <si>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</si>
  <si>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</si>
  <si>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</si>
  <si>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</si>
  <si>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</si>
  <si>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</si>
  <si>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</si>
  <si>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</si>
  <si>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</si>
  <si>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</si>
  <si>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</si>
  <si>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</si>
  <si>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</si>
  <si>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</si>
  <si>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</si>
  <si>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</si>
  <si>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</si>
  <si>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</si>
  <si>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</si>
  <si>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</si>
  <si>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</si>
  <si>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</si>
  <si>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</si>
  <si>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</si>
  <si>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</si>
  <si>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</si>
  <si>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</si>
  <si>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</si>
  <si>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</si>
  <si>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</si>
  <si>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</si>
  <si>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</si>
  <si>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</si>
  <si>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</si>
  <si>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</si>
  <si>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</si>
  <si>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</si>
  <si>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</si>
  <si>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</si>
  <si>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</si>
  <si>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</si>
  <si>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</si>
  <si>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</si>
  <si>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</si>
  <si>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</si>
  <si>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</si>
  <si>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</si>
  <si>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</si>
  <si>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</si>
  <si>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</si>
  <si>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</si>
  <si>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</si>
  <si>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</si>
  <si>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</si>
  <si>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</si>
  <si>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</si>
  <si>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</si>
  <si>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</si>
  <si>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</si>
  <si>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</si>
  <si>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</si>
  <si>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</si>
  <si>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</si>
  <si>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</si>
  <si>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</si>
  <si>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</si>
  <si>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</si>
  <si>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</si>
  <si>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</si>
  <si>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</si>
  <si>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</si>
  <si>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</si>
  <si>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</si>
  <si>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</si>
  <si>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</si>
  <si>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</si>
  <si>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</si>
  <si>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</si>
  <si>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</si>
  <si>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</si>
  <si>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</si>
  <si>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</si>
  <si>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</si>
  <si>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</si>
  <si>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</si>
  <si>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</si>
  <si>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</si>
  <si>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</si>
  <si>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</si>
  <si>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</si>
  <si>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</si>
  <si>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</si>
  <si>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</si>
  <si>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</si>
  <si>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</si>
  <si>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</si>
  <si>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</si>
  <si>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</si>
  <si>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</si>
  <si>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</si>
  <si>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</si>
  <si>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</si>
  <si>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</si>
  <si>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</si>
  <si>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</si>
  <si>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</si>
  <si>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</si>
  <si>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</si>
  <si>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</si>
  <si>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</si>
  <si>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</si>
  <si>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</si>
  <si>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</si>
  <si>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</si>
  <si>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</si>
  <si>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</si>
  <si>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</si>
  <si>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</si>
  <si>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</si>
  <si>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</si>
  <si>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</si>
  <si>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</si>
  <si>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</si>
  <si>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</si>
  <si>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</si>
  <si>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</si>
  <si>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</si>
  <si>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</si>
  <si>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</si>
  <si>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</si>
  <si>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</si>
  <si>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</si>
  <si>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</si>
  <si>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</si>
  <si>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</si>
  <si>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</si>
  <si>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</si>
  <si>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</si>
  <si>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</si>
  <si>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</si>
  <si>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</si>
  <si>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</si>
  <si>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</si>
  <si>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</si>
  <si>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</si>
  <si>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</si>
  <si>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</si>
  <si>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</si>
  <si>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</si>
  <si>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</si>
  <si>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</si>
  <si>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</si>
  <si>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</si>
  <si>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</si>
  <si>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</si>
  <si>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</si>
  <si>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</si>
  <si>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</si>
  <si>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</si>
  <si>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</si>
  <si>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</si>
  <si>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</si>
  <si>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</si>
  <si>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</si>
  <si>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</si>
  <si>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</si>
  <si>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</si>
  <si>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</si>
  <si>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</si>
  <si>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</si>
  <si>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</si>
  <si>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</si>
  <si>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</si>
  <si>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</si>
  <si>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</si>
  <si>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</si>
  <si>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</si>
  <si>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</si>
  <si>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</si>
  <si>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</si>
  <si>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</si>
  <si>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</si>
  <si>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</si>
  <si>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</si>
  <si>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</si>
  <si>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</si>
  <si>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</si>
  <si>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</si>
  <si>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</si>
  <si>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</si>
  <si>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</si>
  <si>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</si>
  <si>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</si>
  <si>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</si>
  <si>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</si>
  <si>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</si>
  <si>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</si>
  <si>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</si>
  <si>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</si>
  <si>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</si>
  <si>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</si>
  <si>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</si>
  <si>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</si>
  <si>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</si>
  <si>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</si>
  <si>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</si>
  <si>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</si>
  <si>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</si>
  <si>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</si>
  <si>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</si>
  <si>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</si>
  <si>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</si>
  <si>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</si>
  <si>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</si>
  <si>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</si>
  <si>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</si>
  <si>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</si>
  <si>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</si>
  <si>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</si>
  <si>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</si>
  <si>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</si>
  <si>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</si>
  <si>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</si>
  <si>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</si>
  <si>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</si>
  <si>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</si>
  <si>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</si>
  <si>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</si>
  <si>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</si>
  <si>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</si>
  <si>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</si>
  <si>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</si>
  <si>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</si>
  <si>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</si>
  <si>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</si>
  <si>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</si>
  <si>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</si>
  <si>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</si>
  <si>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</si>
  <si>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</si>
  <si>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</si>
  <si>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</si>
  <si>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</si>
  <si>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</si>
  <si>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</si>
  <si>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</si>
  <si>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</si>
  <si>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</si>
  <si>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</si>
  <si>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</si>
  <si>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</si>
  <si>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</si>
  <si>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</si>
  <si>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</si>
  <si>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</si>
  <si>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</si>
  <si>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</si>
  <si>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</si>
  <si>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</si>
  <si>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</si>
  <si>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</si>
  <si>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</si>
  <si>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</si>
  <si>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</si>
  <si>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</si>
  <si>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</si>
  <si>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</si>
  <si>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</si>
  <si>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</si>
  <si>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</si>
  <si>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</si>
  <si>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</si>
  <si>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</si>
  <si>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</si>
  <si>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</si>
  <si>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</si>
  <si>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</si>
  <si>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</si>
  <si>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</si>
  <si>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</si>
  <si>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</si>
  <si>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</si>
  <si>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</si>
  <si>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</si>
  <si>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</si>
  <si>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</si>
  <si>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</si>
  <si>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</si>
  <si>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</si>
  <si>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</si>
  <si>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</si>
  <si>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</si>
  <si>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</si>
  <si>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</si>
  <si>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</si>
  <si>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</si>
  <si>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</si>
  <si>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</si>
  <si>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</si>
  <si>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</si>
  <si>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</si>
  <si>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</si>
  <si>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</si>
  <si>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</si>
  <si>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</si>
  <si>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</si>
  <si>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</si>
  <si>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</si>
  <si>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</si>
  <si>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</si>
  <si>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</si>
  <si>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</si>
  <si>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</si>
  <si>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</si>
  <si>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</si>
  <si>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</si>
  <si>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</si>
  <si>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</si>
  <si>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</si>
  <si>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</si>
  <si>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</si>
  <si>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</si>
  <si>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</si>
  <si>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</si>
  <si>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</si>
  <si>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</si>
  <si>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</si>
  <si>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</si>
  <si>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</si>
  <si>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</si>
  <si>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</si>
  <si>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</si>
  <si>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</si>
  <si>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</si>
  <si>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</si>
  <si>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</si>
  <si>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</si>
  <si>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</si>
  <si>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</si>
  <si>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</si>
  <si>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</si>
  <si>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</si>
  <si>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</si>
  <si>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</si>
  <si>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</si>
  <si>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</si>
  <si>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</si>
  <si>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</si>
  <si>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</si>
  <si>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</si>
  <si>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</si>
  <si>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</si>
  <si>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</si>
  <si>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</si>
  <si>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</si>
  <si>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</si>
  <si>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</si>
  <si>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</si>
  <si>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</si>
  <si>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</si>
  <si>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</si>
  <si>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</si>
  <si>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</si>
  <si>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</si>
  <si>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</si>
  <si>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</si>
  <si>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</si>
  <si>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</si>
  <si>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</si>
  <si>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</si>
  <si>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</si>
  <si>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</si>
  <si>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</si>
  <si>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</si>
  <si>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</si>
  <si>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</si>
  <si>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</si>
  <si>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</si>
  <si>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</si>
  <si>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</si>
  <si>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</si>
  <si>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</si>
  <si>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</si>
  <si>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</si>
  <si>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</si>
  <si>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</si>
  <si>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</si>
  <si>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</si>
  <si>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</si>
  <si>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</si>
  <si>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</si>
  <si>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</si>
  <si>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</si>
  <si>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</si>
  <si>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</si>
  <si>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</si>
  <si>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</si>
  <si>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</si>
  <si>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</si>
  <si>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</si>
  <si>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</si>
  <si>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</si>
  <si>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</si>
  <si>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</si>
  <si>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</si>
  <si>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</si>
  <si>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</si>
  <si>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</si>
  <si>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</si>
  <si>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</si>
  <si>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</si>
  <si>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</si>
  <si>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</si>
  <si>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</si>
  <si>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</si>
  <si>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</si>
  <si>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</si>
  <si>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</si>
  <si>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</si>
  <si>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</si>
  <si>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</si>
  <si>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</si>
  <si>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</si>
  <si>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</si>
  <si>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</si>
  <si>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</si>
  <si>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</si>
  <si>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</si>
  <si>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</si>
  <si>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</si>
  <si>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</si>
  <si>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</si>
  <si>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</si>
  <si>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</si>
  <si>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</si>
  <si>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</si>
  <si>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</si>
  <si>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</si>
  <si>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</si>
  <si>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</si>
  <si>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</si>
  <si>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</si>
  <si>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</si>
  <si>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</si>
  <si>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</si>
  <si>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</si>
  <si>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</si>
  <si>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</si>
  <si>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</si>
  <si>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</si>
  <si>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</si>
  <si>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</si>
  <si>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</si>
  <si>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</si>
  <si>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</si>
  <si>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</si>
  <si>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</si>
  <si>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</si>
  <si>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</si>
  <si>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</si>
  <si>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</si>
  <si>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</si>
  <si>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</si>
  <si>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</si>
  <si>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</si>
  <si>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</si>
  <si>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</si>
  <si>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</si>
  <si>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</si>
  <si>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</si>
  <si>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</si>
  <si>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</si>
  <si>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</si>
  <si>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</si>
  <si>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</si>
  <si>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</si>
  <si>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</si>
  <si>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</si>
  <si>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</si>
  <si>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</si>
  <si>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</si>
  <si>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</si>
  <si>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</si>
  <si>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</si>
  <si>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</si>
  <si>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</si>
  <si>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</si>
  <si>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</si>
  <si>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</si>
  <si>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</si>
  <si>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</si>
  <si>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</si>
  <si>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</si>
  <si>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</si>
  <si>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</si>
  <si>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</si>
  <si>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</si>
  <si>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</si>
  <si>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</si>
  <si>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</si>
  <si>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</si>
  <si>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</si>
  <si>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</si>
  <si>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</si>
  <si>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</si>
  <si>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</si>
  <si>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</si>
  <si>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</si>
  <si>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</si>
  <si>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</si>
  <si>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</si>
  <si>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</si>
  <si>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</si>
  <si>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</si>
  <si>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</si>
  <si>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</si>
  <si>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</si>
  <si>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</si>
  <si>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</si>
  <si>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</si>
  <si>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</si>
  <si>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</si>
  <si>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</si>
  <si>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</si>
  <si>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</si>
  <si>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</si>
  <si>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</si>
  <si>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</si>
  <si>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</si>
  <si>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</si>
  <si>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</si>
  <si>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</si>
  <si>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</si>
  <si>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</si>
  <si>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</si>
  <si>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</si>
  <si>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</si>
  <si>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</si>
  <si>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</si>
  <si>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</si>
  <si>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</si>
  <si>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</si>
  <si>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</si>
  <si>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</si>
  <si>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</si>
  <si>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</si>
  <si>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</si>
  <si>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</si>
  <si>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</si>
  <si>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</si>
  <si>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</si>
  <si>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</si>
  <si>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</si>
  <si>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</si>
  <si>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</si>
  <si>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</si>
  <si>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</si>
  <si>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</si>
  <si>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</si>
  <si>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</si>
  <si>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</si>
  <si>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</si>
  <si>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</si>
  <si>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</si>
  <si>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</si>
  <si>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</si>
  <si>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</si>
  <si>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</si>
  <si>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</si>
  <si>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</si>
  <si>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</si>
  <si>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</si>
  <si>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</si>
  <si>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</si>
  <si>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</si>
  <si>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</si>
  <si>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</si>
  <si>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</si>
  <si>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</si>
  <si>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</si>
  <si>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</si>
  <si>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</si>
  <si>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</si>
  <si>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</si>
  <si>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</si>
  <si>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</si>
  <si>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</si>
  <si>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</si>
  <si>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</si>
  <si>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</si>
  <si>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</si>
  <si>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</si>
  <si>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</si>
  <si>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</si>
  <si>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</si>
  <si>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</si>
  <si>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</si>
  <si>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</si>
  <si>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</si>
  <si>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</si>
  <si>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</si>
  <si>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</si>
  <si>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</si>
  <si>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</si>
  <si>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</si>
  <si>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</si>
  <si>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</si>
  <si>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</si>
  <si>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</si>
  <si>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</si>
  <si>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</si>
  <si>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</si>
  <si>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</si>
  <si>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</si>
  <si>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</si>
  <si>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</si>
  <si>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</si>
  <si>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</si>
  <si>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</si>
  <si>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</si>
  <si>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</si>
  <si>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</si>
  <si>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</si>
  <si>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</si>
  <si>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</si>
  <si>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</si>
  <si>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</si>
  <si>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</si>
  <si>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</si>
  <si>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</si>
  <si>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</si>
  <si>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</si>
  <si>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</si>
  <si>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</si>
  <si>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</si>
  <si>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</si>
  <si>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</si>
  <si>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</si>
  <si>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</si>
  <si>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</si>
  <si>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</si>
  <si>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</si>
  <si>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</si>
  <si>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</si>
  <si>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</si>
  <si>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</si>
  <si>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</si>
  <si>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</si>
  <si>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</si>
  <si>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</si>
  <si>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</si>
  <si>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</si>
  <si>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</si>
  <si>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</si>
  <si>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</si>
  <si>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</si>
  <si>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</si>
  <si>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</si>
  <si>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</si>
  <si>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</si>
  <si>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</si>
  <si>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</si>
  <si>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</si>
  <si>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</si>
  <si>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</si>
  <si>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</si>
  <si>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</si>
  <si>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</si>
  <si>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</si>
  <si>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</si>
  <si>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</si>
  <si>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</si>
  <si>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</si>
  <si>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</si>
  <si>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</si>
  <si>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</si>
  <si>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</si>
  <si>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</si>
  <si>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</si>
  <si>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</si>
  <si>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</si>
  <si>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</si>
  <si>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</si>
  <si>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</si>
  <si>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</si>
  <si>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</si>
  <si>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</si>
  <si>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</si>
  <si>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</si>
  <si>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</si>
  <si>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</si>
  <si>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</si>
  <si>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</si>
  <si>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</si>
  <si>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</si>
  <si>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</si>
  <si>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</si>
  <si>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</si>
  <si>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</si>
  <si>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</si>
  <si>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</si>
  <si>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</si>
  <si>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</si>
  <si>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</si>
  <si>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</si>
  <si>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</si>
  <si>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</si>
  <si>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</si>
  <si>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</si>
  <si>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</si>
  <si>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</si>
  <si>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</si>
  <si>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</si>
  <si>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</si>
  <si>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</si>
  <si>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</si>
  <si>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</si>
  <si>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</si>
  <si>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</si>
  <si>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</si>
  <si>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</si>
  <si>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</si>
  <si>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</si>
  <si>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</si>
  <si>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</si>
  <si>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</si>
  <si>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</si>
  <si>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</si>
  <si>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</si>
  <si>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</si>
  <si>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</si>
  <si>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</si>
  <si>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</si>
  <si>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</si>
  <si>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</si>
  <si>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</si>
  <si>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</si>
  <si>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</si>
  <si>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</si>
  <si>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</si>
  <si>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</si>
  <si>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</si>
  <si>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</si>
  <si>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</si>
  <si>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</si>
  <si>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</si>
  <si>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</si>
  <si>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</si>
  <si>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</si>
  <si>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</si>
  <si>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</si>
  <si>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</si>
  <si>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</si>
  <si>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</si>
  <si>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</si>
  <si>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</si>
  <si>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</si>
  <si>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</si>
  <si>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</si>
  <si>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</si>
  <si>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</si>
  <si>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</si>
  <si>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</si>
  <si>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</si>
  <si>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</si>
  <si>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</si>
  <si>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</si>
  <si>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</si>
  <si>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</si>
  <si>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</si>
  <si>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</si>
  <si>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</si>
  <si>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</si>
  <si>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</si>
  <si>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</si>
  <si>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</si>
  <si>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</si>
  <si>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</si>
  <si>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</si>
  <si>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</si>
  <si>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</si>
  <si>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</si>
  <si>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</si>
  <si>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</si>
  <si>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</si>
  <si>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</si>
  <si>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</si>
  <si>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</si>
  <si>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</si>
  <si>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</si>
  <si>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</si>
  <si>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</si>
  <si>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</si>
  <si>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</si>
  <si>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</si>
  <si>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</si>
  <si>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</si>
  <si>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</si>
  <si>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</si>
  <si>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</si>
  <si>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</si>
  <si>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</si>
  <si>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</si>
  <si>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</si>
  <si>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</si>
  <si>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</si>
  <si>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</si>
  <si>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</si>
  <si>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</si>
  <si>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</si>
  <si>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</si>
  <si>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</si>
  <si>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</si>
  <si>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</si>
  <si>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</si>
  <si>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</si>
  <si>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</si>
  <si>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</si>
  <si>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</si>
  <si>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</si>
  <si>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</si>
  <si>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</si>
  <si>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</si>
  <si>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</si>
  <si>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</si>
  <si>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</si>
  <si>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</si>
  <si>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</si>
  <si>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</si>
  <si>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</si>
  <si>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</si>
  <si>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</si>
  <si>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</si>
  <si>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</si>
  <si>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</si>
  <si>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</si>
  <si>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</si>
  <si>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</si>
  <si>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</si>
  <si>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</si>
  <si>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</si>
  <si>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</si>
  <si>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</si>
  <si>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</si>
  <si>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</si>
  <si>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</si>
  <si>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</si>
  <si>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</si>
  <si>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</si>
  <si>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</si>
  <si>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</si>
  <si>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</si>
  <si>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</si>
  <si>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</si>
  <si>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</si>
  <si>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</si>
  <si>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</si>
  <si>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</si>
  <si>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</si>
  <si>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</si>
  <si>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</si>
  <si>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</si>
  <si>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</si>
  <si>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</si>
  <si>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</si>
  <si>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</si>
  <si>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</si>
  <si>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</si>
  <si>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</si>
  <si>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</si>
  <si>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</si>
  <si>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</si>
  <si>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</si>
  <si>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</si>
  <si>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</si>
  <si>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</si>
  <si>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</si>
  <si>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</si>
  <si>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</si>
  <si>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</si>
  <si>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</si>
  <si>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</si>
  <si>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</si>
  <si>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</si>
  <si>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</si>
  <si>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</si>
  <si>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</si>
  <si>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</si>
  <si>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</si>
  <si>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</si>
  <si>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</si>
  <si>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</si>
  <si>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</si>
  <si>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</si>
  <si>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</si>
  <si>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</si>
  <si>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</si>
  <si>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</si>
  <si>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</si>
  <si>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</si>
  <si>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</si>
  <si>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</si>
  <si>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</si>
  <si>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</si>
  <si>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</si>
  <si>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</si>
  <si>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</si>
  <si>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</si>
  <si>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</si>
  <si>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</si>
  <si>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</si>
  <si>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</si>
  <si>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</si>
  <si>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</si>
  <si>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</si>
  <si>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</si>
  <si>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</si>
  <si>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</si>
  <si>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</si>
  <si>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</si>
  <si>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</si>
  <si>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</si>
  <si>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</si>
  <si>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</si>
  <si>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</si>
  <si>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</si>
  <si>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</si>
  <si>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</si>
  <si>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</si>
  <si>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</si>
  <si>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</si>
  <si>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</si>
  <si>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</si>
  <si>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</si>
  <si>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</si>
  <si>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</si>
  <si>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</si>
  <si>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</si>
  <si>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</si>
  <si>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</si>
  <si>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</si>
  <si>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</si>
  <si>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</si>
  <si>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</si>
  <si>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</si>
  <si>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</si>
  <si>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</si>
  <si>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</si>
  <si>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</si>
  <si>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</si>
  <si>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</si>
  <si>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</si>
  <si>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</si>
  <si>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</si>
  <si>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</si>
  <si>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</si>
  <si>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</si>
  <si>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</si>
  <si>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</si>
  <si>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</si>
  <si>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</si>
  <si>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</si>
  <si>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</si>
  <si>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</si>
  <si>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</si>
  <si>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</si>
  <si>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</si>
  <si>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</si>
  <si>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</si>
  <si>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</si>
  <si>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</si>
  <si>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</si>
  <si>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</si>
  <si>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</si>
  <si>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</si>
  <si>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</si>
  <si>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</si>
  <si>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</si>
  <si>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</si>
  <si>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</si>
  <si>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</si>
  <si>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</si>
  <si>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</si>
  <si>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</si>
  <si>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</si>
  <si>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</si>
  <si>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</si>
  <si>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</si>
  <si>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</si>
  <si>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</si>
  <si>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</si>
  <si>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</si>
  <si>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</si>
  <si>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</si>
  <si>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</si>
  <si>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</si>
  <si>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</si>
  <si>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</si>
  <si>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</si>
  <si>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</si>
  <si>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</si>
  <si>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</si>
  <si>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</si>
  <si>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</si>
  <si>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</si>
  <si>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</si>
  <si>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</si>
  <si>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</si>
  <si>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</si>
  <si>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</si>
  <si>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</si>
  <si>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</si>
  <si>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</si>
  <si>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</si>
  <si>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</si>
  <si>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</si>
  <si>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</si>
  <si>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</si>
  <si>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</si>
  <si>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</si>
  <si>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</si>
  <si>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</si>
  <si>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</si>
  <si>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</si>
  <si>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</si>
  <si>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</si>
  <si>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</si>
  <si>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</si>
  <si>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</si>
  <si>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</si>
  <si>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</si>
  <si>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</si>
  <si>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</si>
  <si>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</si>
  <si>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</si>
  <si>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</si>
  <si>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</si>
  <si>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</si>
  <si>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</si>
  <si>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</si>
  <si>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</si>
  <si>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</si>
  <si>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</si>
  <si>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</si>
  <si>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</si>
  <si>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</si>
  <si>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</si>
  <si>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</si>
  <si>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</si>
  <si>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</si>
  <si>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</si>
  <si>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</si>
  <si>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</si>
  <si>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</si>
  <si>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</si>
  <si>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</si>
  <si>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</si>
  <si>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</si>
  <si>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</si>
  <si>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</si>
  <si>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</si>
  <si>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</si>
  <si>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</si>
  <si>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</si>
  <si>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</si>
  <si>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</si>
  <si>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</si>
  <si>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</si>
  <si>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</si>
  <si>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</si>
  <si>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</si>
  <si>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</si>
  <si>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</si>
  <si>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</si>
  <si>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</si>
  <si>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</si>
  <si>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</si>
  <si>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</si>
  <si>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</si>
  <si>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</si>
  <si>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</si>
  <si>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</si>
  <si>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</si>
  <si>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</si>
  <si>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</si>
  <si>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</si>
  <si>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</si>
  <si>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</si>
  <si>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</si>
  <si>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</si>
  <si>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</si>
  <si>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</si>
  <si>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</si>
  <si>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</si>
  <si>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</si>
  <si>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</si>
  <si>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</si>
  <si>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</si>
  <si>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</si>
  <si>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</si>
  <si>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</si>
  <si>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</si>
  <si>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</si>
  <si>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</si>
  <si>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</si>
  <si>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</si>
  <si>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</si>
  <si>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</si>
  <si>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</si>
  <si>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</si>
  <si>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</si>
  <si>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</si>
  <si>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</si>
  <si>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</si>
  <si>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</si>
  <si>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</si>
  <si>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</si>
  <si>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</si>
  <si>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</si>
  <si>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</si>
  <si>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</si>
  <si>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</si>
  <si>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</si>
  <si>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</si>
  <si>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</si>
  <si>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</si>
  <si>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</si>
  <si>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</si>
  <si>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</si>
  <si>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</si>
  <si>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</si>
  <si>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</si>
  <si>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</si>
  <si>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</si>
  <si>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</si>
  <si>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</si>
  <si>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</si>
  <si>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</si>
  <si>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</si>
  <si>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</si>
  <si>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</si>
  <si>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</si>
  <si>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</si>
  <si>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</si>
  <si>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</si>
  <si>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</si>
  <si>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</si>
  <si>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</si>
  <si>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</si>
  <si>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</si>
  <si>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</si>
  <si>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</si>
  <si>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</si>
  <si>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</si>
  <si>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</si>
  <si>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</si>
  <si>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</si>
  <si>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</si>
  <si>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</si>
  <si>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</si>
  <si>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</si>
  <si>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</si>
  <si>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</si>
  <si>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</si>
  <si>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</si>
  <si>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</si>
  <si>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</si>
  <si>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</si>
  <si>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</si>
  <si>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</si>
  <si>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</si>
  <si>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</si>
  <si>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</si>
  <si>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</si>
  <si>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</si>
  <si>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</si>
  <si>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</si>
  <si>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</si>
  <si>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</si>
  <si>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</si>
  <si>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</si>
  <si>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</si>
  <si>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</si>
  <si>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</si>
  <si>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</si>
  <si>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</si>
  <si>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</si>
  <si>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</si>
  <si>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</si>
  <si>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</si>
  <si>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</si>
  <si>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</si>
  <si>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</si>
  <si>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</si>
  <si>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</si>
  <si>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</si>
  <si>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</si>
  <si>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</si>
  <si>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</si>
  <si>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</si>
  <si>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</si>
  <si>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</si>
  <si>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</si>
  <si>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</si>
  <si>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</si>
  <si>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</si>
  <si>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</si>
  <si>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</si>
  <si>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</si>
  <si>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</si>
  <si>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</si>
  <si>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</si>
  <si>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</si>
  <si>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</si>
  <si>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</si>
  <si>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</si>
  <si>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</si>
  <si>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</si>
  <si>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</si>
  <si>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</si>
  <si>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</si>
  <si>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</si>
  <si>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</si>
  <si>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</si>
  <si>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</si>
  <si>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</si>
  <si>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</si>
  <si>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</si>
  <si>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</si>
  <si>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</si>
  <si>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</si>
  <si>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</si>
  <si>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</si>
  <si>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</si>
  <si>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</si>
  <si>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</si>
  <si>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</si>
  <si>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</si>
  <si>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</si>
  <si>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</si>
  <si>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</si>
  <si>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</si>
  <si>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</si>
  <si>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</si>
  <si>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</si>
  <si>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</si>
  <si>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</si>
  <si>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</si>
  <si>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</si>
  <si>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</si>
  <si>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</si>
  <si>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</si>
  <si>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</si>
  <si>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</si>
  <si>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</si>
  <si>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</si>
  <si>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</si>
  <si>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</si>
  <si>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</si>
  <si>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</si>
  <si>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</si>
  <si>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</si>
  <si>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</si>
  <si>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</si>
  <si>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</si>
  <si>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</si>
  <si>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</si>
  <si>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</si>
  <si>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</si>
  <si>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</si>
  <si>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</si>
  <si>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</si>
  <si>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</si>
  <si>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</si>
  <si>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</si>
  <si>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</si>
  <si>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</si>
  <si>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</si>
  <si>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</si>
  <si>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</si>
  <si>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</si>
  <si>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</si>
  <si>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</si>
  <si>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</si>
  <si>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</si>
  <si>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</si>
  <si>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</si>
  <si>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</si>
  <si>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</si>
  <si>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</si>
  <si>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</si>
  <si>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</si>
  <si>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</si>
  <si>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</si>
  <si>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</si>
  <si>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</si>
  <si>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</si>
  <si>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</si>
  <si>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</si>
  <si>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</si>
  <si>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</si>
  <si>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</si>
  <si>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</si>
  <si>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</si>
  <si>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</si>
  <si>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</si>
  <si>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</si>
  <si>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</si>
  <si>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</si>
  <si>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</si>
  <si>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</si>
  <si>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</si>
  <si>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</si>
  <si>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</si>
  <si>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</si>
  <si>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</si>
  <si>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</si>
  <si>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</si>
  <si>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</si>
  <si>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</si>
  <si>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</si>
  <si>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</si>
  <si>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</si>
  <si>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</si>
  <si>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</si>
  <si>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</si>
  <si>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</si>
  <si>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</si>
  <si>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</si>
  <si>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</si>
  <si>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</si>
  <si>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</si>
  <si>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</si>
  <si>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</si>
  <si>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</si>
  <si>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</si>
  <si>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</si>
  <si>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</si>
  <si>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</si>
  <si>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</si>
  <si>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</si>
  <si>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</si>
  <si>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</si>
  <si>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</si>
  <si>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</si>
  <si>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</si>
  <si>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</si>
  <si>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</si>
  <si>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</si>
  <si>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</si>
  <si>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</si>
  <si>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</si>
  <si>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</si>
  <si>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</si>
  <si>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</si>
  <si>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</si>
  <si>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</si>
  <si>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</si>
  <si>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</si>
  <si>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</si>
  <si>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</si>
  <si>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</si>
  <si>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</si>
  <si>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</si>
  <si>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</si>
  <si>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</si>
  <si>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</si>
  <si>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</si>
  <si>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</si>
  <si>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</si>
  <si>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</si>
  <si>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</si>
  <si>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</si>
  <si>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</si>
  <si>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</si>
  <si>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</si>
  <si>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</si>
  <si>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</si>
  <si>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</si>
  <si>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</si>
  <si>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</si>
  <si>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</si>
  <si>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</si>
  <si>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</si>
  <si>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</si>
  <si>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</si>
  <si>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</si>
  <si>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</si>
  <si>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</si>
  <si>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</si>
  <si>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</si>
  <si>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</si>
  <si>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</si>
  <si>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</si>
  <si>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</si>
  <si>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</si>
  <si>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</si>
  <si>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</si>
  <si>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</si>
  <si>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</si>
  <si>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</si>
  <si>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</si>
  <si>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</si>
  <si>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</si>
  <si>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</si>
  <si>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</si>
  <si>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</si>
  <si>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</si>
  <si>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</si>
  <si>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</si>
  <si>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</si>
  <si>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</si>
  <si>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</si>
  <si>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</si>
  <si>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</si>
  <si>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</si>
  <si>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</si>
  <si>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</si>
  <si>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</si>
  <si>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</si>
  <si>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</si>
  <si>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</si>
  <si>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</si>
  <si>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</si>
  <si>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</si>
  <si>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</si>
  <si>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</si>
  <si>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</si>
  <si>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</si>
  <si>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</si>
  <si>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</si>
  <si>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</si>
  <si>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</si>
  <si>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</si>
  <si>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</si>
  <si>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</si>
  <si>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</si>
  <si>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</si>
  <si>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</si>
  <si>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</si>
  <si>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</si>
  <si>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</si>
  <si>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</si>
  <si>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</si>
  <si>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</si>
  <si>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</si>
  <si>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</si>
  <si>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</si>
  <si>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</si>
  <si>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</si>
  <si>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</si>
  <si>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</si>
  <si>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</si>
  <si>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</si>
  <si>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</si>
  <si>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</si>
  <si>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</si>
  <si>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</si>
  <si>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</si>
  <si>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</si>
  <si>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</si>
  <si>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</si>
  <si>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</si>
  <si>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</si>
  <si>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</si>
  <si>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</si>
  <si>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</si>
  <si>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</si>
  <si>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</si>
  <si>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</si>
  <si>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</si>
  <si>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</si>
  <si>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</si>
  <si>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</si>
  <si>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</si>
  <si>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</si>
  <si>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</si>
  <si>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</si>
  <si>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</si>
  <si>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</si>
  <si>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</si>
  <si>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</si>
  <si>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</si>
  <si>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</si>
  <si>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</si>
  <si>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</si>
  <si>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</si>
  <si>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</si>
  <si>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</si>
  <si>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</si>
  <si>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</si>
  <si>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</si>
  <si>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</si>
  <si>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</si>
  <si>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</si>
  <si>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</si>
  <si>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</si>
  <si>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</si>
  <si>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</si>
  <si>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</si>
  <si>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</si>
  <si>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</si>
  <si>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</si>
  <si>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</si>
  <si>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</si>
  <si>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</si>
  <si>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</si>
  <si>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</si>
  <si>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</si>
  <si>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</si>
  <si>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</si>
  <si>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</si>
  <si>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</si>
  <si>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</si>
  <si>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</si>
  <si>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</si>
  <si>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</si>
  <si>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</si>
  <si>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</si>
  <si>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</si>
  <si>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</si>
  <si>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</si>
  <si>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</si>
  <si>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</si>
  <si>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</si>
  <si>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</si>
  <si>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</si>
  <si>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</si>
  <si>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</si>
  <si>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</si>
  <si>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</si>
  <si>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</si>
  <si>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</si>
  <si>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</si>
  <si>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</si>
  <si>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</si>
  <si>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</si>
  <si>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</si>
  <si>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</si>
  <si>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</si>
  <si>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</si>
  <si>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</si>
  <si>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</si>
  <si>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</si>
  <si>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</si>
  <si>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</si>
  <si>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</si>
  <si>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</si>
  <si>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</si>
  <si>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</si>
  <si>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</si>
  <si>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</si>
  <si>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</si>
  <si>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</si>
  <si>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</si>
  <si>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</si>
  <si>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</si>
  <si>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</si>
  <si>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</si>
  <si>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</si>
  <si>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</si>
  <si>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</si>
  <si>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</si>
  <si>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</si>
  <si>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</si>
  <si>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</si>
  <si>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</si>
  <si>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</si>
  <si>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</si>
  <si>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</si>
  <si>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</si>
  <si>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</si>
  <si>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</si>
  <si>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</si>
  <si>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</si>
  <si>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</si>
  <si>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</si>
  <si>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</si>
  <si>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</si>
  <si>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</si>
  <si>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</si>
  <si>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</si>
  <si>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</si>
  <si>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</si>
  <si>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</si>
  <si>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</si>
  <si>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</si>
  <si>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</si>
  <si>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</si>
  <si>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</si>
  <si>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</si>
  <si>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</si>
  <si>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</si>
  <si>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</si>
  <si>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</si>
  <si>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</si>
  <si>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</si>
  <si>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</si>
  <si>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</si>
  <si>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</si>
  <si>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</si>
  <si>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</si>
  <si>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</si>
  <si>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</si>
  <si>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</si>
  <si>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</si>
  <si>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</si>
  <si>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</si>
  <si>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</si>
  <si>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</si>
  <si>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</si>
  <si>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</si>
  <si>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</si>
  <si>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</si>
  <si>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</si>
  <si>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</si>
  <si>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</si>
  <si>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</si>
  <si>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</si>
  <si>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</si>
  <si>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</si>
  <si>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</si>
  <si>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</si>
  <si>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</si>
  <si>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</si>
  <si>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</si>
  <si>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</si>
  <si>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</si>
  <si>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</si>
  <si>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</si>
  <si>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</si>
  <si>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</si>
  <si>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</si>
  <si>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</si>
  <si>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</si>
  <si>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</si>
  <si>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</si>
  <si>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</si>
  <si>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</si>
  <si>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</si>
  <si>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</si>
  <si>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</si>
  <si>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</si>
  <si>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</si>
  <si>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</si>
  <si>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</si>
  <si>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</si>
  <si>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</si>
  <si>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</si>
  <si>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</si>
  <si>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</si>
  <si>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</si>
  <si>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</si>
  <si>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</si>
  <si>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</si>
  <si>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</si>
  <si>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</si>
  <si>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</si>
  <si>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</si>
  <si>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</si>
  <si>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</si>
  <si>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</si>
  <si>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</si>
  <si>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</si>
  <si>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</si>
  <si>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</si>
  <si>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</si>
  <si>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</si>
  <si>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</si>
  <si>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</si>
  <si>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</si>
  <si>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</si>
  <si>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</si>
  <si>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</si>
  <si>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</si>
  <si>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</si>
  <si>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</si>
  <si>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</si>
  <si>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</si>
  <si>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</si>
  <si>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</si>
  <si>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</si>
  <si>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</si>
  <si>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</si>
  <si>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</si>
  <si>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</si>
  <si>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</si>
  <si>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</si>
  <si>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</si>
  <si>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</si>
  <si>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</si>
  <si>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</si>
  <si>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</si>
  <si>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</si>
  <si>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</si>
  <si>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</si>
  <si>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</si>
  <si>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</si>
  <si>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</si>
  <si>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</si>
  <si>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</si>
  <si>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</si>
  <si>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</si>
  <si>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</si>
  <si>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</si>
  <si>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</si>
  <si>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</si>
  <si>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</si>
  <si>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</si>
  <si>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</si>
  <si>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</si>
  <si>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</si>
  <si>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</si>
  <si>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</si>
  <si>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</si>
  <si>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</si>
  <si>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</si>
  <si>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</si>
  <si>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</si>
  <si>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</si>
  <si>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</si>
  <si>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</si>
  <si>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</si>
  <si>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</si>
  <si>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</si>
  <si>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</si>
  <si>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</si>
  <si>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</si>
  <si>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</si>
  <si>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</si>
  <si>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</si>
  <si>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</si>
  <si>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</si>
  <si>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</si>
  <si>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</si>
  <si>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</si>
  <si>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</si>
  <si>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</si>
  <si>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</si>
  <si>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</si>
  <si>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</si>
  <si>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</si>
  <si>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</si>
  <si>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</si>
  <si>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</si>
  <si>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</si>
  <si>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</si>
  <si>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</si>
  <si>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</si>
  <si>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</si>
  <si>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</si>
  <si>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</si>
  <si>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</si>
  <si>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</si>
  <si>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</si>
  <si>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</si>
  <si>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</si>
  <si>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</si>
  <si>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</si>
  <si>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</si>
  <si>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</si>
  <si>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</si>
  <si>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</si>
  <si>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</si>
  <si>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</si>
  <si>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</si>
  <si>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</si>
  <si>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</si>
  <si>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</si>
  <si>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</si>
  <si>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</si>
  <si>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</si>
  <si>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</si>
  <si>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</si>
  <si>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</si>
  <si>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</si>
  <si>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</si>
  <si>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</si>
  <si>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</si>
  <si>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</si>
  <si>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</si>
  <si>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</si>
  <si>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</si>
  <si>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</si>
  <si>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</si>
  <si>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</si>
  <si>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</si>
  <si>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</si>
  <si>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</si>
  <si>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</si>
  <si>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</si>
  <si>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</si>
  <si>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</si>
  <si>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</si>
  <si>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</si>
  <si>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</si>
  <si>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</si>
  <si>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</si>
  <si>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</si>
  <si>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</si>
  <si>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</si>
  <si>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</si>
  <si>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</si>
  <si>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</si>
  <si>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</si>
  <si>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</si>
  <si>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</si>
  <si>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</si>
  <si>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</si>
  <si>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</si>
  <si>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</si>
  <si>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</si>
  <si>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</si>
  <si>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</si>
  <si>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</si>
  <si>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</si>
  <si>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</si>
  <si>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</si>
  <si>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</si>
  <si>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</si>
  <si>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</si>
  <si>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</si>
  <si>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</si>
  <si>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</si>
  <si>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</si>
  <si>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</si>
  <si>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</si>
  <si>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</si>
  <si>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</si>
  <si>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</si>
  <si>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</si>
  <si>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</si>
  <si>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</si>
  <si>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</si>
  <si>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</si>
  <si>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</si>
  <si>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</si>
  <si>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</si>
  <si>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</si>
  <si>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</si>
  <si>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</si>
  <si>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</si>
  <si>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</si>
  <si>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</si>
  <si>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</si>
  <si>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</si>
  <si>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</si>
  <si>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</si>
  <si>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</si>
  <si>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</si>
  <si>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</si>
  <si>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</si>
  <si>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</si>
  <si>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</si>
  <si>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</si>
  <si>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</si>
  <si>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</si>
  <si>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</si>
  <si>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</si>
  <si>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</si>
  <si>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</si>
  <si>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</si>
  <si>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</si>
  <si>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</si>
  <si>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</si>
  <si>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</si>
  <si>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</si>
  <si>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</si>
  <si>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</si>
  <si>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</si>
  <si>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</si>
  <si>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</si>
  <si>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</si>
  <si>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</si>
  <si>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</si>
  <si>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</si>
  <si>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</si>
  <si>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</si>
  <si>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</si>
  <si>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</si>
  <si>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</si>
  <si>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</si>
  <si>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</si>
  <si>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</si>
  <si>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</si>
  <si>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</si>
  <si>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</si>
  <si>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</si>
  <si>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</si>
  <si>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</si>
  <si>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</si>
  <si>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</si>
  <si>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</si>
  <si>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</si>
  <si>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</si>
  <si>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</si>
  <si>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</si>
  <si>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</si>
  <si>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</si>
  <si>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</si>
  <si>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</si>
  <si>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</si>
  <si>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</si>
  <si>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</si>
  <si>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</si>
  <si>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</si>
  <si>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</si>
  <si>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</si>
  <si>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</si>
  <si>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</si>
  <si>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</si>
  <si>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</si>
  <si>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</si>
  <si>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</si>
  <si>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</si>
  <si>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</si>
  <si>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</si>
  <si>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</si>
  <si>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</si>
  <si>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</si>
  <si>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</si>
  <si>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</si>
  <si>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</si>
  <si>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</si>
  <si>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</si>
  <si>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</si>
  <si>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</si>
  <si>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</si>
  <si>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</si>
  <si>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</si>
  <si>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</si>
  <si>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</si>
  <si>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</si>
  <si>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</si>
  <si>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</si>
  <si>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</si>
  <si>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</si>
  <si>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</si>
  <si>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</si>
  <si>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</si>
  <si>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</si>
  <si>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</si>
  <si>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</si>
  <si>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</si>
  <si>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</si>
  <si>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</si>
  <si>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</si>
  <si>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</si>
  <si>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</si>
  <si>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</si>
  <si>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</si>
  <si>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</si>
  <si>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</si>
  <si>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</si>
  <si>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</si>
  <si>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</si>
  <si>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</si>
  <si>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</si>
  <si>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</si>
  <si>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</si>
  <si>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</si>
  <si>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</si>
  <si>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</si>
  <si>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</si>
  <si>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</si>
  <si>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</si>
  <si>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</si>
  <si>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</si>
  <si>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</si>
  <si>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</si>
  <si>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</si>
  <si>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</si>
  <si>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</si>
  <si>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</si>
  <si>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</si>
  <si>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</si>
  <si>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</si>
  <si>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</si>
  <si>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</si>
  <si>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</si>
  <si>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</si>
  <si>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</si>
  <si>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</si>
  <si>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</si>
  <si>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</si>
  <si>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</si>
  <si>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</si>
  <si>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</si>
  <si>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</si>
  <si>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</si>
  <si>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</si>
  <si>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</si>
  <si>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</si>
  <si>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</si>
  <si>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</si>
  <si>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</si>
  <si>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</si>
  <si>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</si>
  <si>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</si>
  <si>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</si>
  <si>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</si>
  <si>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</si>
  <si>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</si>
  <si>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</si>
  <si>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</si>
  <si>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</si>
  <si>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</si>
  <si>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</si>
  <si>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</si>
  <si>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</si>
  <si>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</si>
  <si>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</si>
  <si>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</si>
  <si>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</si>
  <si>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</si>
  <si>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</si>
  <si>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</si>
  <si>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</si>
  <si>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</si>
  <si>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</si>
  <si>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</si>
  <si>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</si>
  <si>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</si>
  <si>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</si>
  <si>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</si>
  <si>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</si>
  <si>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</si>
  <si>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</si>
  <si>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</si>
  <si>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</si>
  <si>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</si>
  <si>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</si>
  <si>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</si>
  <si>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</si>
  <si>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</si>
  <si>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</si>
  <si>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</si>
  <si>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</si>
  <si>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</si>
  <si>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</si>
  <si>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</si>
  <si>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</si>
  <si>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</si>
  <si>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</si>
  <si>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</si>
  <si>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</si>
  <si>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</si>
  <si>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</si>
  <si>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</si>
  <si>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</si>
  <si>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</si>
  <si>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</si>
  <si>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</si>
  <si>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</si>
  <si>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</si>
  <si>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</si>
  <si>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</si>
  <si>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</si>
  <si>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</si>
  <si>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</si>
  <si>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</si>
  <si>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</si>
  <si>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</si>
  <si>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</si>
  <si>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</si>
  <si>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</si>
  <si>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</si>
  <si>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</si>
  <si>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</si>
  <si>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</si>
  <si>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</si>
  <si>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</si>
  <si>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</si>
  <si>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</si>
  <si>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</si>
  <si>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</si>
  <si>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</si>
  <si>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</si>
  <si>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</si>
  <si>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</si>
  <si>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</si>
  <si>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</si>
  <si>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</si>
  <si>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</si>
  <si>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</si>
  <si>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</si>
  <si>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</si>
  <si>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</si>
  <si>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</si>
  <si>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</si>
  <si>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</si>
  <si>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</si>
  <si>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</si>
  <si>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</si>
  <si>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</si>
  <si>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</si>
  <si>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</si>
  <si>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</si>
  <si>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</si>
  <si>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</si>
  <si>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</si>
  <si>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</si>
  <si>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</si>
  <si>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</si>
  <si>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</si>
  <si>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</si>
  <si>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</si>
  <si>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</si>
  <si>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</si>
  <si>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</si>
  <si>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</si>
  <si>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</si>
  <si>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</si>
  <si>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</si>
  <si>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</si>
  <si>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</si>
  <si>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</si>
  <si>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</si>
  <si>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</si>
  <si>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</si>
  <si>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</si>
  <si>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</si>
  <si>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</si>
  <si>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</si>
  <si>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</si>
  <si>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</si>
  <si>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</si>
  <si>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</si>
  <si>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</si>
  <si>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</si>
  <si>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</si>
  <si>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</si>
  <si>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</si>
  <si>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</si>
  <si>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</si>
  <si>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</si>
  <si>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</si>
  <si>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</si>
  <si>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</si>
  <si>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</si>
  <si>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</si>
  <si>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</si>
  <si>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</si>
  <si>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</si>
  <si>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</si>
  <si>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</si>
  <si>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</si>
  <si>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</si>
  <si>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</si>
  <si>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</si>
  <si>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</si>
  <si>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</si>
  <si>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</si>
  <si>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</si>
  <si>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</si>
  <si>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</si>
  <si>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</si>
  <si>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</si>
  <si>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</si>
  <si>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</si>
  <si>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</si>
  <si>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</si>
  <si>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</si>
  <si>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</si>
  <si>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</si>
  <si>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</si>
  <si>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</si>
  <si>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</si>
  <si>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</si>
  <si>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</si>
  <si>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</si>
  <si>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</si>
  <si>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</si>
  <si>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</si>
  <si>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</si>
  <si>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</si>
  <si>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</si>
  <si>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</si>
  <si>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</si>
  <si>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</si>
  <si>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</si>
  <si>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</si>
  <si>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</si>
  <si>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</si>
  <si>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</si>
  <si>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</si>
  <si>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</si>
  <si>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</si>
  <si>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</si>
  <si>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</si>
  <si>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</si>
  <si>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</si>
  <si>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</si>
  <si>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</si>
  <si>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</si>
  <si>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</si>
  <si>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</si>
  <si>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</si>
  <si>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</si>
  <si>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</si>
  <si>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</si>
  <si>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</si>
  <si>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</si>
  <si>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</si>
  <si>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</si>
  <si>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</si>
  <si>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</si>
  <si>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</si>
  <si>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</si>
  <si>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</si>
  <si>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</si>
  <si>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</si>
  <si>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</si>
  <si>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</si>
  <si>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</si>
  <si>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</si>
  <si>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</si>
  <si>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</si>
  <si>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</si>
  <si>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</si>
  <si>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</si>
  <si>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</si>
  <si>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</si>
  <si>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</si>
  <si>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</si>
  <si>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</si>
  <si>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</si>
  <si>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</si>
  <si>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</si>
  <si>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</si>
  <si>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</si>
  <si>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</si>
  <si>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</si>
  <si>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</si>
  <si>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</si>
  <si>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</si>
  <si>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</si>
  <si>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</si>
  <si>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</si>
  <si>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</si>
  <si>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</si>
  <si>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</si>
  <si>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</si>
  <si>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</si>
  <si>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</si>
  <si>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</si>
  <si>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</si>
  <si>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</si>
  <si>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</si>
  <si>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</si>
  <si>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</si>
  <si>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</si>
  <si>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</si>
  <si>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</si>
  <si>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</si>
  <si>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</si>
  <si>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</si>
  <si>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</si>
  <si>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</si>
  <si>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</si>
  <si>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</si>
  <si>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</si>
  <si>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</si>
  <si>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</si>
  <si>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</si>
  <si>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</si>
  <si>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</si>
  <si>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</si>
  <si>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</si>
  <si>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</si>
  <si>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</si>
  <si>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</si>
  <si>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</si>
  <si>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</si>
  <si>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</si>
  <si>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</si>
  <si>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</si>
  <si>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</si>
  <si>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</si>
  <si>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</si>
  <si>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</si>
  <si>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</si>
  <si>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</si>
  <si>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</si>
  <si>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</si>
  <si>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</si>
  <si>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</si>
  <si>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</si>
  <si>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</si>
  <si>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</si>
  <si>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</si>
  <si>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</si>
  <si>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</si>
  <si>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</si>
  <si>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</si>
  <si>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</si>
  <si>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</si>
  <si>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</si>
  <si>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</si>
  <si>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</si>
  <si>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</si>
  <si>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</si>
  <si>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</si>
  <si>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</si>
  <si>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</si>
  <si>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</si>
  <si>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</si>
  <si>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</si>
  <si>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</si>
  <si>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</si>
  <si>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</si>
  <si>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</si>
  <si>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</si>
  <si>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</si>
  <si>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</si>
  <si>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</si>
  <si>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</si>
  <si>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</si>
  <si>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</si>
  <si>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</si>
  <si>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</si>
  <si>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</si>
  <si>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</si>
  <si>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</si>
  <si>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</si>
  <si>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</si>
  <si>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</si>
  <si>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</si>
  <si>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</si>
  <si>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</si>
  <si>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</si>
  <si>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</si>
  <si>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</si>
  <si>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</si>
  <si>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</si>
  <si>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</si>
  <si>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</si>
  <si>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</si>
  <si>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</si>
  <si>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</si>
  <si>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</si>
  <si>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</si>
  <si>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</si>
  <si>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</si>
  <si>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</si>
  <si>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</si>
  <si>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</si>
  <si>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</si>
  <si>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</si>
  <si>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</si>
  <si>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</si>
  <si>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</si>
  <si>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</si>
  <si>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</si>
  <si>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</si>
  <si>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</si>
  <si>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</si>
  <si>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</si>
  <si>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</si>
  <si>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</si>
  <si>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</si>
  <si>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</si>
  <si>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</si>
  <si>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</si>
  <si>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</si>
  <si>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</si>
  <si>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</si>
  <si>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</si>
  <si>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</si>
  <si>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</si>
  <si>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</si>
  <si>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</si>
  <si>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</si>
  <si>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</si>
  <si>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</si>
  <si>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</si>
  <si>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</si>
  <si>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</si>
  <si>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</si>
  <si>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</si>
  <si>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</si>
  <si>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</si>
  <si>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</si>
  <si>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</si>
  <si>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</si>
  <si>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</si>
  <si>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</si>
  <si>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</si>
  <si>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</si>
  <si>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</si>
  <si>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</si>
  <si>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</si>
  <si>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</si>
  <si>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</si>
  <si>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</si>
  <si>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</si>
  <si>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</si>
  <si>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</si>
  <si>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</si>
  <si>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</si>
  <si>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</si>
  <si>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</si>
  <si>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</si>
  <si>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</si>
  <si>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</si>
  <si>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</si>
  <si>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</si>
  <si>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</si>
  <si>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</si>
  <si>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</si>
  <si>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</si>
  <si>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</si>
  <si>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</si>
  <si>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</si>
  <si>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</si>
  <si>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</si>
  <si>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</si>
  <si>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</si>
  <si>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</si>
  <si>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</si>
  <si>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</si>
  <si>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</si>
  <si>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</si>
  <si>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</si>
  <si>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</si>
  <si>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</si>
  <si>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</si>
  <si>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</si>
  <si>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</si>
  <si>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</si>
  <si>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</si>
  <si>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</si>
  <si>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</si>
  <si>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</si>
  <si>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</si>
  <si>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</si>
  <si>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</si>
  <si>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</si>
  <si>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</si>
  <si>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</si>
  <si>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</si>
  <si>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</si>
  <si>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</si>
  <si>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</si>
  <si>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</si>
  <si>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</si>
  <si>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</si>
  <si>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</si>
  <si>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</si>
  <si>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</si>
  <si>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</si>
  <si>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</si>
  <si>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</si>
  <si>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</si>
  <si>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</si>
  <si>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</si>
  <si>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</si>
  <si>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</si>
  <si>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</si>
  <si>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</si>
  <si>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</si>
  <si>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</si>
  <si>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</si>
  <si>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</si>
  <si>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</si>
  <si>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</si>
  <si>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</si>
  <si>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</si>
  <si>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</si>
  <si>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</si>
  <si>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</si>
  <si>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</si>
  <si>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</si>
  <si>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</si>
  <si>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</si>
  <si>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</si>
  <si>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</si>
  <si>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</si>
  <si>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</si>
  <si>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</si>
  <si>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</si>
  <si>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</si>
  <si>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</si>
  <si>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</si>
  <si>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</si>
  <si>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</si>
  <si>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</si>
  <si>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</si>
  <si>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</si>
  <si>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</si>
  <si>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</si>
  <si>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</si>
  <si>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</si>
  <si>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</si>
  <si>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</si>
  <si>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</si>
  <si>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</si>
  <si>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</si>
  <si>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</si>
  <si>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</si>
  <si>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</si>
  <si>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</si>
  <si>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</si>
  <si>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</si>
  <si>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</si>
  <si>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</si>
  <si>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</si>
  <si>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</si>
  <si>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</si>
  <si>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</si>
  <si>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</si>
  <si>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</si>
  <si>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</si>
  <si>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</si>
  <si>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</si>
  <si>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</si>
  <si>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</si>
  <si>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</si>
  <si>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</si>
  <si>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</si>
  <si>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</si>
  <si>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</si>
  <si>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</si>
  <si>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</si>
  <si>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</si>
  <si>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</si>
  <si>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</si>
  <si>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</si>
  <si>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</si>
  <si>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</si>
  <si>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</si>
  <si>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</si>
  <si>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</si>
  <si>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</si>
  <si>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</si>
  <si>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</si>
  <si>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</si>
  <si>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</si>
  <si>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</si>
  <si>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</si>
  <si>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</si>
  <si>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</si>
  <si>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</si>
  <si>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</si>
  <si>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</si>
  <si>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</si>
  <si>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</si>
  <si>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</si>
  <si>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</si>
  <si>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</si>
  <si>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</si>
  <si>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</si>
  <si>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</si>
  <si>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</si>
  <si>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</si>
  <si>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</si>
  <si>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</si>
  <si>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</si>
  <si>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</si>
  <si>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</si>
  <si>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</si>
  <si>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</si>
  <si>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</si>
  <si>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</si>
  <si>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</si>
  <si>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</si>
  <si>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</si>
  <si>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</si>
  <si>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</si>
  <si>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</si>
  <si>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</si>
  <si>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</si>
  <si>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</si>
  <si>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</si>
  <si>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</si>
  <si>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</si>
  <si>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</si>
  <si>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</si>
  <si>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</si>
  <si>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</si>
  <si>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</si>
  <si>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</si>
  <si>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</si>
  <si>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</si>
  <si>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</si>
  <si>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</si>
  <si>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</si>
  <si>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</si>
  <si>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</si>
  <si>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</si>
  <si>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</si>
  <si>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</si>
  <si>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</si>
  <si>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</si>
  <si>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</si>
  <si>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</si>
  <si>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</si>
  <si>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</si>
  <si>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</si>
  <si>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</si>
  <si>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</si>
  <si>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</si>
  <si>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</si>
  <si>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</si>
  <si>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</si>
  <si>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</si>
  <si>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</si>
  <si>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</si>
  <si>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</si>
  <si>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</si>
  <si>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</si>
  <si>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</si>
  <si>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</si>
  <si>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</si>
  <si>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</si>
  <si>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</si>
  <si>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</si>
  <si>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</si>
  <si>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</si>
  <si>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</si>
  <si>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</si>
  <si>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</si>
  <si>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</si>
  <si>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</si>
  <si>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</si>
  <si>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</si>
  <si>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</si>
  <si>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</si>
  <si>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</si>
  <si>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</si>
  <si>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</si>
  <si>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</si>
  <si>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</si>
  <si>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</si>
  <si>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</si>
  <si>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</si>
  <si>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</si>
  <si>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</si>
  <si>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</si>
  <si>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</si>
  <si>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</si>
  <si>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</si>
  <si>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</si>
  <si>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</si>
  <si>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</si>
  <si>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</si>
  <si>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</si>
  <si>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</si>
  <si>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</si>
  <si>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</si>
  <si>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</si>
  <si>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</si>
  <si>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</si>
  <si>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</si>
  <si>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</si>
  <si>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</si>
  <si>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</si>
  <si>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</si>
  <si>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</si>
  <si>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</si>
  <si>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</si>
  <si>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</si>
  <si>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</si>
  <si>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</si>
  <si>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</si>
  <si>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</si>
  <si>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</si>
  <si>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</si>
  <si>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</si>
  <si>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</si>
  <si>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</si>
  <si>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</si>
  <si>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</si>
  <si>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</si>
  <si>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</si>
  <si>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</si>
  <si>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</si>
  <si>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</si>
  <si>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</si>
  <si>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</si>
  <si>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</si>
  <si>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</si>
  <si>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</si>
  <si>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</si>
  <si>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</si>
  <si>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</si>
  <si>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</si>
  <si>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</si>
  <si>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</si>
  <si>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</si>
  <si>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</si>
  <si>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</si>
  <si>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</si>
  <si>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</si>
  <si>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</si>
  <si>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</si>
  <si>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</si>
  <si>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</si>
  <si>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</si>
  <si>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</si>
  <si>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</si>
  <si>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</si>
  <si>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</si>
  <si>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</si>
  <si>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</si>
  <si>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</si>
  <si>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</si>
  <si>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</si>
  <si>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</si>
  <si>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</si>
  <si>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</si>
  <si>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</si>
  <si>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</si>
  <si>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</si>
  <si>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</si>
  <si>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</si>
  <si>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</si>
  <si>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</si>
  <si>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</si>
  <si>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</si>
  <si>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</si>
  <si>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</si>
  <si>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</si>
  <si>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</si>
  <si>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</si>
  <si>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</si>
  <si>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</si>
  <si>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</si>
  <si>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</si>
  <si>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</si>
  <si>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</si>
  <si>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</si>
  <si>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</si>
  <si>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</si>
  <si>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</si>
  <si>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</si>
  <si>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</si>
  <si>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</si>
  <si>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</si>
  <si>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</si>
  <si>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</si>
  <si>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</si>
  <si>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</si>
  <si>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</si>
  <si>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</si>
  <si>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</si>
  <si>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</si>
  <si>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</si>
  <si>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</si>
  <si>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</si>
  <si>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</si>
  <si>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</si>
  <si>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</si>
  <si>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</si>
  <si>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</si>
  <si>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</si>
  <si>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</si>
  <si>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</si>
  <si>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</si>
  <si>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</si>
  <si>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</si>
  <si>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</si>
  <si>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</si>
  <si>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</si>
  <si>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</si>
  <si>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</si>
  <si>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</si>
  <si>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</si>
  <si>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</si>
  <si>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</si>
  <si>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</si>
  <si>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</si>
  <si>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</si>
  <si>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</si>
  <si>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</si>
  <si>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</si>
  <si>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</si>
  <si>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</si>
  <si>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</si>
  <si>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</si>
  <si>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</si>
  <si>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</si>
  <si>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</si>
  <si>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</si>
  <si>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</si>
  <si>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</si>
  <si>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</si>
  <si>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</si>
  <si>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</si>
  <si>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</si>
  <si>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</si>
  <si>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</si>
  <si>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</si>
  <si>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</si>
  <si>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</si>
  <si>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</si>
  <si>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</si>
  <si>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</si>
  <si>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</si>
  <si>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</si>
  <si>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</si>
  <si>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</si>
  <si>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</si>
  <si>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</si>
  <si>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</si>
  <si>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</si>
  <si>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</si>
  <si>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</si>
  <si>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</si>
  <si>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</si>
  <si>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</si>
  <si>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</si>
  <si>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</si>
  <si>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</si>
  <si>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</si>
  <si>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</si>
  <si>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</si>
  <si>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</si>
  <si>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</si>
  <si>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</si>
  <si>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</si>
  <si>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</si>
  <si>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</si>
  <si>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</si>
  <si>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</si>
  <si>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</si>
  <si>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</si>
  <si>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</si>
  <si>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</si>
  <si>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</si>
  <si>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</si>
  <si>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</si>
  <si>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</si>
  <si>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</si>
  <si>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</si>
  <si>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</si>
  <si>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</si>
  <si>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</si>
  <si>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</si>
  <si>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</si>
  <si>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</si>
  <si>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</si>
  <si>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</si>
  <si>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</si>
  <si>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</si>
  <si>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</si>
  <si>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</si>
  <si>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</si>
  <si>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</si>
  <si>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</si>
  <si>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</si>
  <si>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</si>
  <si>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</si>
  <si>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</si>
  <si>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</si>
  <si>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</si>
  <si>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</si>
  <si>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</si>
  <si>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</si>
  <si>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</si>
  <si>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</si>
  <si>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</si>
  <si>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</si>
  <si>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</si>
  <si>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</si>
  <si>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</si>
  <si>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</si>
  <si>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</si>
  <si>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</si>
  <si>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</si>
  <si>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</si>
  <si>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</si>
  <si>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</si>
  <si>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</si>
  <si>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</si>
  <si>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</si>
  <si>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</si>
  <si>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</si>
  <si>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</si>
  <si>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</si>
  <si>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</si>
  <si>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</si>
  <si>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</si>
  <si>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</si>
  <si>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</si>
  <si>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</si>
  <si>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</si>
  <si>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</si>
  <si>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</si>
  <si>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</si>
  <si>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</si>
  <si>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</si>
  <si>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</si>
  <si>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</si>
  <si>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</si>
  <si>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</si>
  <si>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</si>
  <si>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</si>
  <si>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</si>
  <si>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</si>
  <si>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</si>
  <si>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</si>
  <si>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</si>
  <si>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</si>
  <si>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</si>
  <si>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</si>
  <si>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</si>
  <si>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</si>
  <si>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</si>
  <si>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</si>
  <si>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</si>
  <si>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</si>
  <si>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</si>
  <si>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</si>
  <si>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</si>
  <si>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</si>
  <si>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</si>
  <si>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</si>
  <si>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</si>
  <si>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</si>
  <si>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</si>
  <si>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</si>
  <si>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</si>
  <si>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</si>
  <si>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</si>
  <si>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</si>
  <si>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</si>
  <si>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</si>
  <si>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</si>
  <si>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</si>
  <si>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</si>
  <si>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</si>
  <si>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</si>
  <si>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</si>
  <si>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</si>
  <si>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</si>
  <si>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</si>
  <si>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</si>
  <si>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</si>
  <si>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</si>
  <si>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</si>
  <si>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</si>
  <si>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</si>
  <si>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</si>
  <si>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</si>
  <si>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</si>
  <si>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</si>
  <si>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</si>
  <si>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</si>
  <si>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</si>
  <si>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</si>
  <si>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</si>
  <si>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</si>
  <si>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</si>
  <si>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</si>
  <si>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</si>
  <si>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</si>
  <si>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</si>
  <si>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</si>
  <si>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</si>
  <si>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</si>
  <si>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</si>
  <si>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</si>
  <si>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</si>
  <si>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</si>
  <si>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</si>
  <si>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</si>
  <si>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</si>
  <si>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</si>
  <si>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</si>
  <si>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</si>
  <si>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</si>
  <si>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</si>
  <si>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</si>
  <si>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</si>
  <si>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</si>
  <si>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</si>
  <si>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</si>
  <si>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</si>
  <si>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</si>
  <si>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</si>
  <si>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</si>
  <si>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</si>
  <si>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</si>
  <si>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</si>
  <si>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</si>
  <si>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</si>
  <si>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</si>
  <si>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</si>
  <si>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</si>
  <si>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</si>
  <si>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</si>
  <si>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</si>
  <si>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</si>
  <si>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</si>
  <si>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</si>
  <si>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</si>
  <si>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</si>
  <si>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</si>
  <si>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</si>
  <si>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</si>
  <si>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</si>
  <si>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</si>
  <si>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</si>
  <si>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</si>
  <si>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</si>
  <si>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</si>
  <si>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</si>
  <si>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</si>
  <si>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</si>
  <si>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</si>
  <si>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</si>
  <si>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</si>
  <si>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</si>
  <si>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</si>
  <si>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</si>
  <si>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</si>
  <si>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</si>
  <si>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</si>
  <si>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</si>
  <si>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</si>
  <si>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</si>
  <si>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</si>
  <si>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</si>
  <si>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</si>
  <si>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</si>
  <si>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</si>
  <si>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</si>
  <si>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</si>
  <si>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</si>
  <si>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</si>
  <si>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</si>
  <si>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</si>
  <si>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</si>
  <si>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</si>
  <si>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</si>
  <si>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</si>
  <si>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</si>
  <si>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</si>
  <si>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</si>
  <si>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</si>
  <si>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</si>
  <si>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</si>
  <si>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</si>
  <si>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</si>
  <si>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</si>
  <si>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</si>
  <si>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</si>
  <si>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</si>
  <si>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</si>
  <si>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</si>
  <si>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</si>
  <si>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</si>
  <si>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</si>
  <si>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</si>
  <si>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</si>
  <si>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</si>
  <si>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</si>
  <si>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</si>
  <si>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</si>
  <si>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</si>
  <si>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</si>
  <si>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</si>
  <si>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</si>
  <si>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</si>
  <si>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</si>
  <si>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</si>
  <si>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</si>
  <si>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</si>
  <si>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</si>
  <si>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</si>
  <si>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</si>
  <si>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</si>
  <si>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</si>
  <si>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</si>
  <si>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</si>
  <si>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</si>
  <si>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</si>
  <si>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</si>
  <si>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</si>
  <si>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</si>
  <si>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</si>
  <si>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</si>
  <si>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</si>
  <si>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</si>
  <si>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</si>
  <si>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</si>
  <si>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</si>
  <si>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</si>
  <si>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</si>
  <si>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</si>
  <si>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</si>
  <si>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</si>
  <si>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</si>
  <si>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</si>
  <si>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</si>
  <si>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</si>
  <si>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</si>
  <si>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</si>
  <si>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</si>
  <si>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</si>
  <si>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</si>
  <si>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</si>
  <si>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</si>
  <si>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</si>
  <si>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</si>
  <si>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</si>
  <si>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</si>
  <si>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</si>
  <si>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</si>
  <si>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</si>
  <si>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</si>
  <si>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</si>
  <si>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</si>
  <si>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</si>
  <si>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</si>
  <si>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</si>
  <si>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</si>
  <si>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</si>
  <si>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</si>
  <si>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</si>
  <si>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</si>
  <si>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</si>
  <si>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</si>
  <si>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</si>
  <si>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</si>
  <si>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</si>
  <si>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</si>
  <si>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</si>
  <si>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</si>
  <si>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</si>
  <si>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</si>
  <si>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</si>
  <si>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</si>
  <si>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</si>
  <si>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</si>
  <si>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</si>
  <si>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</si>
  <si>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</si>
  <si>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</si>
  <si>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</si>
  <si>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</si>
  <si>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</si>
  <si>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</si>
  <si>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</si>
  <si>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</si>
  <si>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</si>
  <si>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</si>
  <si>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</si>
  <si>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</si>
  <si>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</si>
  <si>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</si>
  <si>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</si>
  <si>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</si>
  <si>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</si>
  <si>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</si>
  <si>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</si>
  <si>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</si>
  <si>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</si>
  <si>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</si>
  <si>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</si>
  <si>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</si>
  <si>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</si>
  <si>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</si>
  <si>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</si>
  <si>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</si>
  <si>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</si>
  <si>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</si>
  <si>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</si>
  <si>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</si>
  <si>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</si>
  <si>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</si>
  <si>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</si>
  <si>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</si>
  <si>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</si>
  <si>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</si>
  <si>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</si>
  <si>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</si>
  <si>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</si>
  <si>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</si>
  <si>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</si>
  <si>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</si>
  <si>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</si>
  <si>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</si>
  <si>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</si>
  <si>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</si>
  <si>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</si>
  <si>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</si>
  <si>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</si>
  <si>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</si>
  <si>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</si>
  <si>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</si>
  <si>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</si>
  <si>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</si>
  <si>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</si>
  <si>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</si>
  <si>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</si>
  <si>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</si>
  <si>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</si>
  <si>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</si>
  <si>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</si>
  <si>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</si>
  <si>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</si>
  <si>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</si>
  <si>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</si>
  <si>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</si>
  <si>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</si>
  <si>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</si>
  <si>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</si>
  <si>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</si>
  <si>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</si>
  <si>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</si>
  <si>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</si>
  <si>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</si>
  <si>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</si>
  <si>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</si>
  <si>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</si>
  <si>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</si>
  <si>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</si>
  <si>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</si>
  <si>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</si>
  <si>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</si>
  <si>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</si>
  <si>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</si>
  <si>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</si>
  <si>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</si>
  <si>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</si>
  <si>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</si>
  <si>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</si>
  <si>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</si>
  <si>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</si>
  <si>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</si>
  <si>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</si>
  <si>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</si>
  <si>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</si>
  <si>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</si>
  <si>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</si>
  <si>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</si>
  <si>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</si>
  <si>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</si>
  <si>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</si>
  <si>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</si>
  <si>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</si>
  <si>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</si>
  <si>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</si>
  <si>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</si>
  <si>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</si>
  <si>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</si>
  <si>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</si>
  <si>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</si>
  <si>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</si>
  <si>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</si>
  <si>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</si>
  <si>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</si>
  <si>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</si>
  <si>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</si>
  <si>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</si>
  <si>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</si>
  <si>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</si>
  <si>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</si>
  <si>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</si>
  <si>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</si>
  <si>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</si>
  <si>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</si>
  <si>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</si>
  <si>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</si>
  <si>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</si>
  <si>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</si>
  <si>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</si>
  <si>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</si>
  <si>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</si>
  <si>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</si>
  <si>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</si>
  <si>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</si>
  <si>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</si>
  <si>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</si>
  <si>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</si>
  <si>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</si>
  <si>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</si>
  <si>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</si>
  <si>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</si>
  <si>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</si>
  <si>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</si>
  <si>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</si>
  <si>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</si>
  <si>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</si>
  <si>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</si>
  <si>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</si>
  <si>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</si>
  <si>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</si>
  <si>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</si>
  <si>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</si>
  <si>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</si>
  <si>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</si>
  <si>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</si>
  <si>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</si>
  <si>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</si>
  <si>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</si>
  <si>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</si>
  <si>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</si>
  <si>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</si>
  <si>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</si>
  <si>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</si>
  <si>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</si>
  <si>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</si>
  <si>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</si>
  <si>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</si>
  <si>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</si>
  <si>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</si>
  <si>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</si>
  <si>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</si>
  <si>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</si>
  <si>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</si>
  <si>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</si>
  <si>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</si>
  <si>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</si>
  <si>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</si>
  <si>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</si>
  <si>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</si>
  <si>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</si>
  <si>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</si>
  <si>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</si>
  <si>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</si>
  <si>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</si>
  <si>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</si>
  <si>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</si>
  <si>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</si>
  <si>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</si>
  <si>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</si>
  <si>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</si>
  <si>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</si>
  <si>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</si>
  <si>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</si>
  <si>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</si>
  <si>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</si>
  <si>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</si>
  <si>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</si>
  <si>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</si>
  <si>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</si>
  <si>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</si>
  <si>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</si>
  <si>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</si>
  <si>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</si>
  <si>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</si>
  <si>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</si>
  <si>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</si>
  <si>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</si>
  <si>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</si>
  <si>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</si>
  <si>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</si>
  <si>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</si>
  <si>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</si>
  <si>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</si>
  <si>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</si>
  <si>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</si>
  <si>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</si>
  <si>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</si>
  <si>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</si>
  <si>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</si>
  <si>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</si>
  <si>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</si>
  <si>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</si>
  <si>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</si>
  <si>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</si>
  <si>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</si>
  <si>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</si>
  <si>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</si>
  <si>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</si>
  <si>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</si>
  <si>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</si>
  <si>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</si>
  <si>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</si>
  <si>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</si>
  <si>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</si>
  <si>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</si>
  <si>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</si>
  <si>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</si>
  <si>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</si>
  <si>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</si>
  <si>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</si>
  <si>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</si>
  <si>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</si>
  <si>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</si>
  <si>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</si>
  <si>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</si>
  <si>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</si>
  <si>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</si>
  <si>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</si>
  <si>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</si>
  <si>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</si>
  <si>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</si>
  <si>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</si>
  <si>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</si>
  <si>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</si>
  <si>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</si>
  <si>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</si>
  <si>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</si>
  <si>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</si>
  <si>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</si>
  <si>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</si>
  <si>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</si>
  <si>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</si>
  <si>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</si>
  <si>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</si>
  <si>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</si>
  <si>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</si>
  <si>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</si>
  <si>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</si>
  <si>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</si>
  <si>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</si>
  <si>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</si>
  <si>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</si>
  <si>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</si>
  <si>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</si>
  <si>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</si>
  <si>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</si>
  <si>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</si>
  <si>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</si>
  <si>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</si>
  <si>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</si>
  <si>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</si>
  <si>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</si>
  <si>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</si>
  <si>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</si>
  <si>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</si>
  <si>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</si>
  <si>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</si>
  <si>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</si>
  <si>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</si>
  <si>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</si>
  <si>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</si>
  <si>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</si>
  <si>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</si>
  <si>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</si>
  <si>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</si>
  <si>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</si>
  <si>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</si>
  <si>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</si>
  <si>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</si>
  <si>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</si>
  <si>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</si>
  <si>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</si>
  <si>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</si>
  <si>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</si>
  <si>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</si>
  <si>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</si>
  <si>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</si>
  <si>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</si>
  <si>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</si>
  <si>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</si>
  <si>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</si>
  <si>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</si>
  <si>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</si>
  <si>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</si>
  <si>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</si>
  <si>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</si>
  <si>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</si>
  <si>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</si>
  <si>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</si>
  <si>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</si>
  <si>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</si>
  <si>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</si>
  <si>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</si>
  <si>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</si>
  <si>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</si>
  <si>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</si>
  <si>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</si>
  <si>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</si>
  <si>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</si>
  <si>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</si>
  <si>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</si>
  <si>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</si>
  <si>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</si>
  <si>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</si>
  <si>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</si>
  <si>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</si>
  <si>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</si>
  <si>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</si>
  <si>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</si>
  <si>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</si>
  <si>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</si>
  <si>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</si>
  <si>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</si>
  <si>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</si>
  <si>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</si>
  <si>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</si>
  <si>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</si>
  <si>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</si>
  <si>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</si>
  <si>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</si>
  <si>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</si>
  <si>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</si>
  <si>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</si>
  <si>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</si>
  <si>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</si>
  <si>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</si>
  <si>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</si>
  <si>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</si>
  <si>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</si>
  <si>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</si>
  <si>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</si>
  <si>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</si>
  <si>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</si>
  <si>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</si>
  <si>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</si>
  <si>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</si>
  <si>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</si>
  <si>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</si>
  <si>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</si>
  <si>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</si>
  <si>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</si>
  <si>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</si>
  <si>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</si>
  <si>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</si>
  <si>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</si>
  <si>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</si>
  <si>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</si>
  <si>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</si>
  <si>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</si>
  <si>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</si>
  <si>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</si>
  <si>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</si>
  <si>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</si>
  <si>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</si>
  <si>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</si>
  <si>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</si>
  <si>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</si>
  <si>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</si>
  <si>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</si>
  <si>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</si>
  <si>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</si>
  <si>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</si>
  <si>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</si>
  <si>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</si>
  <si>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</si>
  <si>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</si>
  <si>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</si>
  <si>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</si>
  <si>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</si>
  <si>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</si>
  <si>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</si>
  <si>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</si>
  <si>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</si>
  <si>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</si>
  <si>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</si>
  <si>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</si>
  <si>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</si>
  <si>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</si>
  <si>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</si>
  <si>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</si>
  <si>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</si>
  <si>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</si>
  <si>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</si>
  <si>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</si>
  <si>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</si>
  <si>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</si>
  <si>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</si>
  <si>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</si>
  <si>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</si>
  <si>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</si>
  <si>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</si>
  <si>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</si>
  <si>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</si>
  <si>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</si>
  <si>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</si>
  <si>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</si>
  <si>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</si>
  <si>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</si>
  <si>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</si>
  <si>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</si>
  <si>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</si>
  <si>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</si>
  <si>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</si>
  <si>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</si>
  <si>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</si>
  <si>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</si>
  <si>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</si>
  <si>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</si>
  <si>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</si>
  <si>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</si>
  <si>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</si>
  <si>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</si>
  <si>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</si>
  <si>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</si>
  <si>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</si>
  <si>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</si>
  <si>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</si>
  <si>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</si>
  <si>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</si>
  <si>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</si>
  <si>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</si>
  <si>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</si>
  <si>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</si>
  <si>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</si>
  <si>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</si>
  <si>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</si>
  <si>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</si>
  <si>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</si>
  <si>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</si>
  <si>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</si>
  <si>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</si>
  <si>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</si>
  <si>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</si>
  <si>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</si>
  <si>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</si>
  <si>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</si>
  <si>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</si>
  <si>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</si>
  <si>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</si>
  <si>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</si>
  <si>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</si>
  <si>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</si>
  <si>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</si>
  <si>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</si>
  <si>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</si>
  <si>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</si>
  <si>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</si>
  <si>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</si>
  <si>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</si>
  <si>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</si>
  <si>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</si>
  <si>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</si>
  <si>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</si>
  <si>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</si>
  <si>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</si>
  <si>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</si>
  <si>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</si>
  <si>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</si>
  <si>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</si>
  <si>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</si>
  <si>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</si>
  <si>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</si>
  <si>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</si>
  <si>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</si>
  <si>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</si>
  <si>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</si>
  <si>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</si>
  <si>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</si>
  <si>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</si>
  <si>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</si>
  <si>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</si>
  <si>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</si>
  <si>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</si>
  <si>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</si>
  <si>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</si>
  <si>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</si>
  <si>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</si>
  <si>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</si>
  <si>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</si>
  <si>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</si>
  <si>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</si>
  <si>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</si>
  <si>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</si>
  <si>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</si>
  <si>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</si>
  <si>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</si>
  <si>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</si>
  <si>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</si>
  <si>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</si>
  <si>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</si>
  <si>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</si>
  <si>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</si>
  <si>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</si>
  <si>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</si>
  <si>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</si>
  <si>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</si>
  <si>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</si>
  <si>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</si>
  <si>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</si>
  <si>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</si>
  <si>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</si>
  <si>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</si>
  <si>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</si>
  <si>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</si>
  <si>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</si>
  <si>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</si>
  <si>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</si>
  <si>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</si>
  <si>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</si>
  <si>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</si>
  <si>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</si>
  <si>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</si>
  <si>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</si>
  <si>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</si>
  <si>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</si>
  <si>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</si>
  <si>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</si>
  <si>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</si>
  <si>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</si>
  <si>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</si>
  <si>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</si>
  <si>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</si>
  <si>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</si>
  <si>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</si>
  <si>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</si>
  <si>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</si>
  <si>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</si>
  <si>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</si>
  <si>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</si>
  <si>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</si>
  <si>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</si>
  <si>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</si>
  <si>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</si>
  <si>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</si>
  <si>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</si>
  <si>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</si>
  <si>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</si>
  <si>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</si>
  <si>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</si>
  <si>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</si>
  <si>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</si>
  <si>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</si>
  <si>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</si>
  <si>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</si>
  <si>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</si>
  <si>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</si>
  <si>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</si>
  <si>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</si>
  <si>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</si>
  <si>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</si>
  <si>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</si>
  <si>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</si>
  <si>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</si>
  <si>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</si>
  <si>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</si>
  <si>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</si>
  <si>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</si>
  <si>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</si>
  <si>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</si>
  <si>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</si>
  <si>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</si>
  <si>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</si>
  <si>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</si>
  <si>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</si>
  <si>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</si>
  <si>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</si>
  <si>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</si>
  <si>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</si>
  <si>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</si>
  <si>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</si>
  <si>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</si>
  <si>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</si>
  <si>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</si>
  <si>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</si>
  <si>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</si>
  <si>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</si>
  <si>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</si>
  <si>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</si>
  <si>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</si>
  <si>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</si>
  <si>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</si>
  <si>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</si>
  <si>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</si>
  <si>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</si>
  <si>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</si>
  <si>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</si>
  <si>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</si>
  <si>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</si>
  <si>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</si>
  <si>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</si>
  <si>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</si>
  <si>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</si>
  <si>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</si>
  <si>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</si>
  <si>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</si>
  <si>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</si>
  <si>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</si>
  <si>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</si>
  <si>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</si>
  <si>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</si>
  <si>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</si>
  <si>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</si>
  <si>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</si>
  <si>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</si>
  <si>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</si>
  <si>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</si>
  <si>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</si>
  <si>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</si>
  <si>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</si>
  <si>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</si>
  <si>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</si>
  <si>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</si>
  <si>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</si>
  <si>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</si>
  <si>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</si>
  <si>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</si>
  <si>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</si>
  <si>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</si>
  <si>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</si>
  <si>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</si>
  <si>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</si>
  <si>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</si>
  <si>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</si>
  <si>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</si>
  <si>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</si>
  <si>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</si>
  <si>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</si>
  <si>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</si>
  <si>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</si>
  <si>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</si>
  <si>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</si>
  <si>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</si>
  <si>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</si>
  <si>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</si>
  <si>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</si>
  <si>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</si>
  <si>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</si>
  <si>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</si>
  <si>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</si>
  <si>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</si>
  <si>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</si>
  <si>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</si>
  <si>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</si>
  <si>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</si>
  <si>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</si>
  <si>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</si>
  <si>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</si>
  <si>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</si>
  <si>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</si>
  <si>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</si>
  <si>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</si>
  <si>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</si>
  <si>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</si>
  <si>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</si>
  <si>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</si>
  <si>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</si>
  <si>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</si>
  <si>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</si>
  <si>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</si>
  <si>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</si>
  <si>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</si>
  <si>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</si>
  <si>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</si>
  <si>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</si>
  <si>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</si>
  <si>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</si>
  <si>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</si>
  <si>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</si>
  <si>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</si>
  <si>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</si>
  <si>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</si>
  <si>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</si>
  <si>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</si>
  <si>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</si>
  <si>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</si>
  <si>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</si>
  <si>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</si>
  <si>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</si>
  <si>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</si>
  <si>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</si>
  <si>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</si>
  <si>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</si>
  <si>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</si>
  <si>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</si>
  <si>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</si>
  <si>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</si>
  <si>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</si>
  <si>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</si>
  <si>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</si>
  <si>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</si>
  <si>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</si>
  <si>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</si>
  <si>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</si>
  <si>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</si>
  <si>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</si>
  <si>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</si>
  <si>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</si>
  <si>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</si>
  <si>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</si>
  <si>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</si>
  <si>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</si>
  <si>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</si>
  <si>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</si>
  <si>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</si>
  <si>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</si>
  <si>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</si>
  <si>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</si>
  <si>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</si>
  <si>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</si>
  <si>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</si>
  <si>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</si>
  <si>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</si>
  <si>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</si>
  <si>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</si>
  <si>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</si>
  <si>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</si>
  <si>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</si>
  <si>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</si>
  <si>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</si>
  <si>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</si>
  <si>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</si>
  <si>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</si>
  <si>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</si>
  <si>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</si>
  <si>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</si>
  <si>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</si>
  <si>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</si>
  <si>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</si>
  <si>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</si>
  <si>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</si>
  <si>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</si>
  <si>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</si>
  <si>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</si>
  <si>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</si>
  <si>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</si>
  <si>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</si>
  <si>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</si>
  <si>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</si>
  <si>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</si>
  <si>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</si>
  <si>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</si>
  <si>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</si>
  <si>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</si>
  <si>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</si>
  <si>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</si>
  <si>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</si>
  <si>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</si>
  <si>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</si>
  <si>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</si>
  <si>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</si>
  <si>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</si>
  <si>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</si>
  <si>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</si>
  <si>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</si>
  <si>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</si>
  <si>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</si>
  <si>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</si>
  <si>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</si>
  <si>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</si>
  <si>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</si>
  <si>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</si>
  <si>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</si>
  <si>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</si>
  <si>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</si>
  <si>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</si>
  <si>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</si>
  <si>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</si>
  <si>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</si>
  <si>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</si>
  <si>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</si>
  <si>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</si>
  <si>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</si>
  <si>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</si>
  <si>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</si>
  <si>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</si>
  <si>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</si>
  <si>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</si>
  <si>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</si>
  <si>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</si>
  <si>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</si>
  <si>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</si>
  <si>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</si>
  <si>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</si>
  <si>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</si>
  <si>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</si>
  <si>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</si>
  <si>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</si>
  <si>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</si>
  <si>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</si>
  <si>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</si>
  <si>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</si>
  <si>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</si>
  <si>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</si>
  <si>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</si>
  <si>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</si>
  <si>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</si>
  <si>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</si>
  <si>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</si>
  <si>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</si>
  <si>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</si>
  <si>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</si>
  <si>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</si>
  <si>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</si>
  <si>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</si>
  <si>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</si>
  <si>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</si>
  <si>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</si>
  <si>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</si>
  <si>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</si>
  <si>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</si>
  <si>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</si>
  <si>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</si>
  <si>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</si>
  <si>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</si>
  <si>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</si>
  <si>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</si>
  <si>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</si>
  <si>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</si>
  <si>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</si>
  <si>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</si>
  <si>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</si>
  <si>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</si>
  <si>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</si>
  <si>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</si>
  <si>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</si>
  <si>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</si>
  <si>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</si>
  <si>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</si>
  <si>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</si>
  <si>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</si>
  <si>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</si>
  <si>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</si>
  <si>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</si>
  <si>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</si>
  <si>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</si>
  <si>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</si>
  <si>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</si>
  <si>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</si>
  <si>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</si>
  <si>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</si>
  <si>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</si>
  <si>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</si>
  <si>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</si>
  <si>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</si>
  <si>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</si>
  <si>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</si>
  <si>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</si>
  <si>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</si>
  <si>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</si>
  <si>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</si>
  <si>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</si>
  <si>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</si>
  <si>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</si>
  <si>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</si>
  <si>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</si>
  <si>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</si>
  <si>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</si>
  <si>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</si>
  <si>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</si>
  <si>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</si>
  <si>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</si>
  <si>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</si>
  <si>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</si>
  <si>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</si>
  <si>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</si>
  <si>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</si>
  <si>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</si>
  <si>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</si>
  <si>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</si>
  <si>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</si>
  <si>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</si>
  <si>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</si>
  <si>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</si>
  <si>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</si>
  <si>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</si>
  <si>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</si>
  <si>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</si>
  <si>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</si>
  <si>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</si>
  <si>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</si>
  <si>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</si>
  <si>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</si>
  <si>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</si>
  <si>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</si>
  <si>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</si>
  <si>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</si>
  <si>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</si>
  <si>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</si>
  <si>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</si>
  <si>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</si>
  <si>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</si>
  <si>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</si>
  <si>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</si>
  <si>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</si>
  <si>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</si>
  <si>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</si>
  <si>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</si>
  <si>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</si>
  <si>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</si>
  <si>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</si>
  <si>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</si>
  <si>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</si>
  <si>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</si>
  <si>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</si>
  <si>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</si>
  <si>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</si>
  <si>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</si>
  <si>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</si>
  <si>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</si>
  <si>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</si>
  <si>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</si>
  <si>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</si>
  <si>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</si>
  <si>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</si>
  <si>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</si>
  <si>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</si>
  <si>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</si>
  <si>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</si>
  <si>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</si>
  <si>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</si>
  <si>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</si>
  <si>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</si>
  <si>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</si>
  <si>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</si>
  <si>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</si>
  <si>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</si>
  <si>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</si>
  <si>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</si>
  <si>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</si>
  <si>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</si>
  <si>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</si>
  <si>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</si>
  <si>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</si>
  <si>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</si>
  <si>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</si>
  <si>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</si>
  <si>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</si>
  <si>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</si>
  <si>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</si>
  <si>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</si>
  <si>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</si>
  <si>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</si>
  <si>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</si>
  <si>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</si>
  <si>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</si>
  <si>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</si>
  <si>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</si>
  <si>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</si>
  <si>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</si>
  <si>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</si>
  <si>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</si>
  <si>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</si>
  <si>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</si>
  <si>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</si>
  <si>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</si>
  <si>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</si>
  <si>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</si>
  <si>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</si>
  <si>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</si>
  <si>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</si>
  <si>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</si>
  <si>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</si>
  <si>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</si>
  <si>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</si>
  <si>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</si>
  <si>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</si>
  <si>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</si>
  <si>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</si>
  <si>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</si>
  <si>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</si>
  <si>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</si>
  <si>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</si>
  <si>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</si>
  <si>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</si>
  <si>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</si>
  <si>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</si>
  <si>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</si>
  <si>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</si>
  <si>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</si>
  <si>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</si>
  <si>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</si>
  <si>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</si>
  <si>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</si>
  <si>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</si>
  <si>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</si>
  <si>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</si>
  <si>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</si>
  <si>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</si>
  <si>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</si>
  <si>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</si>
  <si>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</si>
  <si>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</si>
  <si>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</si>
  <si>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</si>
  <si>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</si>
  <si>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</si>
  <si>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</si>
  <si>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</si>
  <si>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</si>
  <si>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</si>
  <si>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</si>
  <si>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</si>
  <si>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</si>
  <si>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</si>
  <si>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</si>
  <si>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</si>
  <si>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</si>
  <si>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</si>
  <si>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</si>
  <si>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</si>
  <si>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</si>
  <si>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</si>
  <si>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</si>
  <si>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</si>
  <si>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</si>
  <si>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</si>
  <si>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</si>
  <si>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</si>
  <si>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</si>
  <si>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</si>
  <si>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</si>
  <si>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</si>
  <si>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</si>
  <si>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</si>
  <si>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</si>
  <si>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</si>
  <si>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</si>
  <si>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</si>
  <si>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</si>
  <si>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</si>
  <si>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</si>
  <si>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</si>
  <si>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</si>
  <si>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</si>
  <si>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</si>
  <si>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</si>
  <si>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</si>
  <si>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</si>
  <si>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</si>
  <si>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</si>
  <si>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</si>
  <si>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</si>
  <si>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</si>
  <si>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</si>
  <si>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</si>
  <si>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</si>
  <si>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</si>
  <si>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</si>
  <si>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</si>
  <si>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</si>
  <si>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</si>
  <si>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</si>
  <si>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</si>
  <si>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</si>
  <si>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</si>
  <si>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</si>
  <si>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</si>
  <si>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</si>
  <si>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</si>
  <si>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</si>
  <si>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</si>
  <si>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</si>
  <si>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</si>
  <si>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</si>
  <si>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</si>
  <si>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</si>
  <si>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</si>
  <si>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</si>
  <si>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</si>
  <si>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</si>
  <si>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</si>
  <si>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</si>
  <si>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</si>
  <si>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</si>
  <si>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</si>
  <si>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</si>
  <si>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</si>
  <si>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</si>
  <si>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</si>
  <si>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</si>
  <si>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</si>
  <si>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</si>
  <si>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</si>
  <si>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</si>
  <si>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</si>
  <si>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</si>
  <si>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</si>
  <si>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</si>
  <si>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</si>
  <si>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</si>
  <si>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</si>
  <si>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</si>
  <si>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</si>
  <si>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</si>
  <si>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</si>
  <si>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</si>
  <si>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</si>
  <si>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</si>
  <si>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</si>
  <si>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</si>
  <si>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</si>
  <si>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</si>
  <si>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</si>
  <si>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</si>
  <si>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</si>
  <si>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</si>
  <si>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</si>
  <si>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</si>
  <si>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</si>
  <si>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</si>
  <si>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</si>
  <si>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</si>
  <si>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</si>
  <si>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</si>
  <si>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</si>
  <si>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</si>
  <si>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</si>
  <si>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</si>
  <si>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</si>
  <si>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</si>
  <si>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</si>
  <si>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</si>
  <si>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</si>
  <si>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</si>
  <si>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</si>
  <si>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</si>
  <si>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</si>
  <si>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</si>
  <si>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</si>
  <si>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</si>
  <si>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</si>
  <si>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</si>
  <si>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</si>
  <si>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</si>
  <si>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</si>
  <si>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</si>
  <si>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</si>
  <si>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</si>
  <si>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</si>
  <si>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</si>
  <si>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</si>
  <si>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</si>
  <si>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</si>
  <si>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</si>
  <si>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</si>
  <si>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</si>
  <si>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</si>
  <si>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</si>
  <si>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</si>
  <si>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</si>
  <si>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</si>
  <si>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</si>
  <si>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</si>
  <si>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</si>
  <si>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</si>
  <si>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</si>
  <si>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</si>
  <si>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</si>
  <si>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</si>
  <si>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</si>
  <si>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</si>
  <si>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</si>
  <si>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</si>
  <si>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</si>
  <si>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</si>
  <si>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</si>
  <si>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</si>
  <si>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</si>
  <si>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</si>
  <si>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</si>
  <si>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</si>
  <si>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</si>
  <si>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</si>
  <si>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</si>
  <si>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</si>
  <si>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</si>
  <si>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</si>
  <si>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</si>
  <si>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</si>
  <si>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</si>
  <si>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</si>
  <si>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</si>
  <si>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</si>
  <si>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</si>
  <si>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</si>
  <si>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</si>
  <si>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</si>
  <si>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</si>
  <si>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</si>
  <si>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</si>
  <si>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</si>
  <si>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</si>
  <si>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</si>
  <si>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</si>
  <si>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</si>
  <si>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</si>
  <si>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</si>
  <si>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</si>
  <si>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</si>
  <si>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</si>
  <si>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</si>
  <si>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</si>
  <si>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</si>
  <si>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</si>
  <si>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</si>
  <si>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</si>
  <si>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</si>
  <si>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</si>
  <si>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</si>
  <si>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</si>
  <si>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</si>
  <si>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</si>
  <si>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</si>
  <si>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</si>
  <si>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</si>
  <si>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</si>
  <si>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</si>
  <si>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</si>
  <si>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</si>
  <si>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</si>
  <si>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</si>
  <si>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</si>
  <si>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</si>
  <si>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</si>
  <si>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</si>
  <si>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</si>
  <si>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</si>
  <si>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</si>
  <si>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</si>
  <si>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</si>
  <si>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</si>
  <si>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</si>
  <si>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</si>
  <si>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</si>
  <si>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</si>
  <si>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</si>
  <si>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</si>
  <si>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</si>
  <si>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</si>
  <si>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</si>
  <si>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</si>
  <si>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</si>
  <si>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</si>
  <si>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</si>
  <si>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</si>
  <si>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</si>
  <si>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</si>
  <si>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</si>
  <si>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</si>
  <si>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</si>
  <si>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</si>
  <si>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</si>
  <si>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</si>
  <si>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</si>
  <si>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</si>
  <si>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</si>
  <si>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</si>
  <si>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</si>
  <si>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</si>
  <si>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</si>
  <si>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</si>
  <si>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</si>
  <si>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</si>
  <si>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</si>
  <si>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</si>
  <si>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</si>
  <si>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</si>
  <si>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</si>
  <si>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</si>
  <si>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</si>
  <si>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</si>
  <si>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</si>
  <si>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</si>
  <si>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</si>
  <si>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</si>
  <si>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</si>
  <si>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</si>
  <si>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</si>
  <si>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</si>
  <si>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</si>
  <si>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</si>
  <si>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</si>
  <si>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</si>
  <si>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</si>
  <si>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</si>
  <si>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</si>
  <si>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</si>
  <si>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</si>
  <si>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</si>
  <si>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</si>
  <si>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</si>
  <si>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</si>
  <si>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</si>
  <si>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</si>
  <si>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</si>
  <si>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</si>
  <si>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</si>
  <si>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</si>
  <si>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</si>
  <si>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</si>
  <si>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</si>
  <si>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</si>
  <si>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</si>
  <si>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</si>
  <si>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</si>
  <si>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</si>
  <si>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</si>
  <si>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</si>
  <si>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</si>
  <si>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</si>
  <si>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</si>
  <si>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</si>
  <si>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</si>
  <si>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</si>
  <si>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</si>
  <si>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</si>
  <si>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</si>
  <si>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</si>
  <si>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</si>
  <si>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</si>
  <si>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</si>
  <si>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</si>
  <si>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</si>
  <si>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</si>
  <si>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</si>
  <si>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</si>
  <si>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</si>
  <si>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</si>
  <si>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</si>
  <si>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</si>
  <si>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</si>
  <si>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</si>
  <si>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</si>
  <si>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</si>
  <si>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</si>
  <si>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</si>
  <si>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</si>
  <si>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</si>
  <si>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</si>
  <si>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</si>
  <si>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</si>
  <si>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</si>
  <si>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</si>
  <si>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</si>
  <si>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</si>
  <si>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</si>
  <si>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</si>
  <si>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</si>
  <si>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</si>
  <si>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</si>
  <si>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</si>
  <si>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</si>
  <si>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</si>
  <si>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</si>
  <si>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</si>
  <si>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</si>
  <si>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</si>
  <si>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</si>
  <si>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</si>
  <si>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</si>
  <si>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</si>
  <si>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</si>
  <si>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</si>
  <si>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</si>
  <si>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</si>
  <si>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</si>
  <si>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</si>
  <si>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</si>
  <si>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</si>
  <si>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</si>
  <si>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</si>
  <si>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</si>
  <si>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</si>
  <si>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</si>
  <si>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</si>
  <si>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</si>
  <si>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</si>
  <si>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</si>
  <si>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</si>
  <si>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</si>
  <si>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</si>
  <si>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</si>
  <si>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</si>
  <si>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</si>
  <si>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</si>
  <si>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</si>
  <si>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</si>
  <si>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</si>
  <si>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</si>
  <si>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</si>
  <si>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</si>
  <si>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</si>
  <si>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</si>
  <si>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</si>
  <si>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</si>
  <si>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</si>
  <si>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</si>
  <si>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</si>
  <si>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</si>
  <si>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</si>
  <si>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</si>
  <si>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</si>
  <si>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</si>
  <si>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</si>
  <si>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</si>
  <si>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</si>
  <si>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</si>
  <si>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</si>
  <si>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</si>
  <si>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</si>
  <si>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</si>
  <si>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</si>
  <si>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</si>
  <si>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</si>
  <si>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</si>
  <si>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</si>
  <si>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</si>
  <si>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</si>
  <si>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</si>
  <si>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</si>
  <si>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</si>
  <si>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</si>
  <si>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</si>
  <si>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</si>
  <si>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</si>
  <si>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</si>
  <si>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</si>
  <si>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</si>
  <si>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</si>
  <si>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</si>
  <si>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</si>
  <si>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</si>
  <si>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</si>
  <si>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</si>
  <si>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</si>
  <si>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</si>
  <si>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</si>
  <si>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</si>
  <si>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</si>
  <si>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</si>
  <si>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</si>
  <si>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</si>
  <si>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</si>
  <si>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</si>
  <si>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</si>
  <si>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</si>
  <si>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</si>
  <si>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</si>
  <si>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</si>
  <si>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</si>
  <si>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</si>
  <si>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</si>
  <si>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</si>
  <si>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</si>
  <si>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</si>
  <si>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</si>
  <si>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</si>
  <si>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</si>
  <si>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</si>
  <si>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</si>
  <si>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</si>
  <si>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</si>
  <si>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</si>
  <si>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</si>
  <si>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</si>
  <si>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</si>
  <si>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</si>
  <si>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</si>
  <si>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</si>
  <si>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</si>
  <si>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</si>
  <si>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</si>
  <si>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</si>
  <si>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</si>
  <si>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</si>
  <si>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</si>
  <si>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</si>
  <si>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</si>
  <si>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</si>
  <si>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</si>
  <si>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</si>
  <si>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</si>
  <si>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</si>
  <si>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</si>
  <si>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</si>
  <si>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</si>
  <si>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</si>
  <si>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</si>
  <si>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</si>
  <si>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</si>
  <si>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</si>
  <si>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</si>
  <si>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</si>
  <si>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</si>
  <si>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</si>
  <si>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</si>
  <si>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</si>
  <si>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</si>
  <si>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</si>
  <si>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</si>
  <si>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</si>
  <si>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</si>
  <si>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</si>
  <si>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</si>
  <si>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</si>
  <si>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</si>
  <si>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</si>
  <si>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</si>
  <si>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</si>
  <si>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</si>
  <si>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</si>
  <si>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</si>
  <si>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</si>
  <si>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</si>
  <si>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</si>
  <si>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</si>
  <si>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</si>
  <si>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</si>
  <si>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</si>
  <si>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</si>
  <si>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</si>
  <si>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</si>
  <si>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</si>
  <si>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</si>
  <si>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</si>
  <si>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</si>
  <si>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</si>
  <si>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</si>
  <si>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</si>
  <si>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</si>
  <si>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</si>
  <si>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</si>
  <si>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</si>
  <si>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</si>
  <si>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</si>
  <si>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</si>
  <si>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</si>
  <si>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</si>
  <si>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</si>
  <si>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</si>
  <si>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</si>
  <si>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</si>
  <si>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</si>
  <si>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</si>
  <si>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</si>
  <si>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</si>
  <si>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</si>
  <si>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</si>
  <si>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</si>
  <si>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</si>
  <si>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</si>
  <si>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</si>
  <si>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</si>
  <si>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</si>
  <si>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</si>
  <si>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</si>
  <si>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</si>
  <si>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</si>
  <si>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</si>
  <si>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</si>
  <si>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</si>
  <si>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</si>
  <si>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</si>
  <si>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</si>
  <si>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</si>
  <si>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</si>
  <si>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</si>
  <si>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</si>
  <si>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</si>
  <si>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</si>
  <si>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</si>
  <si>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</si>
  <si>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</si>
  <si>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</si>
  <si>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</si>
  <si>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</si>
  <si>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</si>
  <si>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</si>
  <si>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</si>
  <si>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</si>
  <si>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</si>
  <si>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</si>
  <si>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</si>
  <si>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</si>
  <si>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</si>
  <si>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</si>
  <si>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</si>
  <si>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</si>
  <si>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</si>
  <si>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</si>
  <si>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</si>
  <si>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</si>
  <si>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</si>
  <si>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</si>
  <si>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</si>
  <si>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</si>
  <si>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</si>
  <si>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</si>
  <si>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</si>
  <si>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</si>
  <si>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</si>
  <si>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</si>
  <si>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</si>
  <si>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</si>
  <si>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</si>
  <si>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</si>
  <si>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</si>
  <si>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</si>
  <si>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</si>
  <si>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</si>
  <si>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</si>
  <si>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</si>
  <si>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</si>
  <si>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</si>
  <si>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</si>
  <si>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</si>
  <si>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</si>
  <si>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</si>
  <si>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</si>
  <si>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</si>
  <si>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</si>
  <si>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</si>
  <si>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</si>
  <si>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</si>
  <si>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</si>
  <si>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</si>
  <si>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</si>
  <si>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</si>
  <si>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</si>
  <si>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</si>
  <si>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</si>
  <si>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</si>
  <si>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</si>
  <si>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</si>
  <si>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</si>
  <si>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</si>
  <si>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</si>
  <si>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</si>
  <si>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</si>
  <si>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</si>
  <si>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</si>
  <si>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</si>
  <si>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</si>
  <si>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</si>
  <si>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</si>
  <si>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</si>
  <si>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</si>
  <si>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</si>
  <si>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</si>
  <si>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</si>
  <si>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</si>
  <si>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</si>
  <si>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</si>
  <si>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</si>
  <si>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</si>
  <si>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</si>
  <si>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</si>
  <si>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</si>
  <si>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</si>
  <si>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</si>
  <si>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</si>
  <si>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</si>
  <si>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</si>
  <si>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</si>
  <si>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</si>
  <si>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</si>
  <si>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</si>
  <si>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</si>
  <si>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</si>
  <si>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</si>
  <si>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</si>
  <si>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</si>
  <si>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</si>
  <si>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</si>
  <si>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</si>
  <si>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</si>
  <si>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</si>
  <si>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</si>
  <si>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</si>
  <si>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</si>
  <si>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</si>
  <si>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</si>
  <si>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</si>
  <si>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</si>
  <si>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</si>
  <si>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</si>
  <si>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</si>
  <si>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</si>
  <si>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</si>
  <si>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</si>
  <si>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</si>
  <si>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</si>
  <si>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</si>
  <si>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</si>
  <si>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</si>
  <si>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</si>
  <si>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</si>
  <si>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</si>
  <si>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</si>
  <si>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</si>
  <si>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</si>
  <si>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</si>
  <si>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</si>
  <si>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</si>
  <si>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</si>
  <si>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</si>
  <si>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</si>
  <si>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</si>
  <si>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</si>
  <si>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</si>
  <si>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</si>
  <si>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</si>
  <si>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</si>
  <si>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</si>
  <si>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</si>
  <si>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</si>
  <si>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</si>
  <si>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</si>
  <si>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</si>
  <si>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</si>
  <si>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</si>
  <si>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</si>
  <si>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</si>
  <si>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</si>
  <si>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</si>
  <si>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</si>
  <si>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</si>
  <si>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</si>
  <si>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</si>
  <si>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</si>
  <si>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</si>
  <si>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</si>
  <si>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</si>
  <si>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</si>
  <si>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</si>
  <si>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</si>
  <si>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</si>
  <si>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</si>
  <si>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</si>
  <si>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</si>
  <si>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</si>
  <si>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</si>
  <si>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</si>
  <si>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</si>
  <si>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</si>
  <si>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</si>
  <si>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</si>
  <si>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</si>
  <si>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</si>
  <si>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</si>
  <si>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</si>
  <si>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</si>
  <si>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</si>
  <si>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</si>
  <si>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</si>
  <si>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</si>
  <si>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</si>
  <si>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</si>
  <si>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</si>
  <si>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</si>
  <si>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</si>
  <si>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</si>
  <si>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</si>
  <si>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</si>
  <si>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</si>
  <si>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</si>
  <si>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</si>
  <si>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</si>
  <si>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</si>
  <si>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</si>
  <si>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</si>
  <si>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</si>
  <si>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</si>
  <si>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</si>
  <si>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</si>
  <si>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</si>
  <si>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</si>
  <si>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</si>
  <si>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</si>
  <si>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</si>
  <si>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</si>
  <si>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</si>
  <si>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</si>
  <si>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</si>
  <si>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</si>
  <si>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</si>
  <si>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</si>
  <si>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</si>
  <si>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</si>
  <si>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</si>
  <si>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</si>
  <si>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</si>
  <si>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</si>
  <si>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</si>
  <si>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</si>
  <si>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</si>
  <si>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</si>
  <si>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</si>
  <si>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</si>
  <si>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</si>
  <si>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</si>
  <si>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</si>
  <si>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</si>
  <si>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</si>
  <si>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</si>
  <si>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</si>
  <si>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</si>
  <si>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</si>
  <si>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</si>
  <si>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</si>
  <si>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</si>
  <si>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</si>
  <si>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</si>
  <si>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</si>
  <si>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</si>
  <si>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</si>
  <si>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</si>
  <si>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</si>
  <si>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</si>
  <si>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</si>
  <si>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</si>
  <si>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</si>
  <si>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</si>
  <si>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</si>
  <si>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</si>
  <si>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</si>
  <si>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</si>
  <si>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</si>
  <si>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</si>
  <si>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</si>
  <si>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</si>
  <si>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</si>
  <si>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</si>
  <si>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</si>
  <si>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</si>
  <si>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</si>
  <si>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</si>
  <si>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</si>
  <si>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</si>
  <si>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</si>
  <si>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</si>
  <si>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</si>
  <si>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</si>
  <si>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</si>
  <si>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</si>
  <si>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</si>
  <si>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</si>
  <si>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</si>
  <si>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</si>
  <si>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</si>
  <si>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</si>
  <si>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</si>
  <si>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</si>
  <si>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</si>
  <si>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</si>
  <si>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</si>
  <si>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</si>
  <si>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</si>
  <si>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</si>
  <si>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</si>
  <si>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</si>
  <si>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</si>
  <si>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</si>
  <si>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</si>
  <si>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</si>
  <si>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</si>
  <si>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</si>
  <si>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</si>
  <si>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</si>
  <si>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</si>
  <si>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</si>
  <si>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</si>
  <si>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</si>
  <si>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</si>
  <si>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</si>
  <si>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</si>
  <si>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</si>
  <si>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</si>
  <si>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</si>
  <si>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</si>
  <si>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</si>
  <si>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</si>
  <si>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</si>
  <si>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</si>
  <si>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</si>
  <si>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</si>
  <si>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</si>
  <si>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</si>
  <si>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</si>
  <si>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</si>
  <si>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</si>
  <si>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</si>
  <si>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</si>
  <si>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</si>
  <si>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</si>
  <si>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</si>
  <si>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</si>
  <si>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</si>
  <si>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</si>
  <si>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</si>
  <si>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</si>
  <si>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</si>
  <si>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</si>
  <si>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</si>
  <si>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</si>
  <si>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</si>
  <si>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</si>
  <si>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</si>
  <si>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</si>
  <si>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</si>
  <si>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</si>
  <si>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</si>
  <si>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</si>
  <si>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</si>
  <si>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</si>
  <si>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</si>
  <si>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</si>
  <si>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</si>
  <si>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</si>
  <si>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</si>
  <si>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</si>
  <si>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</si>
  <si>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</si>
  <si>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</si>
  <si>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</si>
  <si>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</si>
  <si>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</si>
  <si>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</si>
  <si>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</si>
  <si>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</si>
  <si>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</si>
  <si>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</si>
  <si>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</si>
  <si>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</si>
  <si>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</si>
  <si>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</si>
  <si>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</si>
  <si>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</si>
  <si>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</si>
  <si>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</si>
  <si>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</si>
  <si>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</si>
  <si>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</si>
  <si>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</si>
  <si>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</si>
  <si>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</si>
  <si>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</si>
  <si>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</si>
  <si>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</si>
  <si>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</si>
  <si>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</si>
  <si>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</si>
  <si>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</si>
  <si>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</si>
  <si>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</si>
  <si>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</si>
  <si>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</si>
  <si>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</si>
  <si>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</si>
  <si>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</si>
  <si>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</si>
  <si>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</si>
  <si>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</si>
  <si>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</si>
  <si>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</si>
  <si>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</si>
  <si>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</si>
  <si>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</si>
  <si>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</si>
  <si>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</si>
  <si>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</si>
  <si>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</si>
  <si>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</si>
  <si>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</si>
  <si>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</si>
  <si>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</si>
  <si>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</si>
  <si>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</si>
  <si>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</si>
  <si>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</si>
  <si>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</si>
  <si>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</si>
  <si>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</si>
  <si>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</si>
  <si>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</si>
  <si>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</si>
  <si>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</si>
  <si>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</si>
  <si>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</si>
  <si>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</si>
  <si>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</si>
  <si>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</si>
  <si>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</si>
  <si>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</si>
  <si>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</si>
  <si>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</si>
  <si>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</si>
  <si>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</si>
  <si>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</si>
  <si>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</si>
  <si>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</si>
  <si>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</si>
  <si>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</si>
  <si>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</si>
  <si>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</si>
  <si>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</si>
  <si>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</si>
  <si>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</si>
  <si>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</si>
  <si>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</si>
  <si>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</si>
  <si>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</si>
  <si>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</si>
  <si>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</si>
  <si>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</si>
  <si>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</si>
  <si>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</si>
  <si>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</si>
  <si>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</si>
  <si>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</si>
  <si>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</si>
  <si>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</si>
  <si>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</si>
  <si>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</si>
  <si>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</si>
  <si>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</si>
  <si>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</si>
  <si>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</si>
  <si>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</si>
  <si>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</si>
  <si>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</si>
  <si>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</si>
  <si>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</si>
  <si>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</si>
  <si>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</si>
  <si>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</si>
  <si>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</si>
  <si>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</si>
  <si>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</si>
  <si>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</si>
  <si>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</si>
  <si>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</si>
  <si>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</si>
  <si>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</si>
  <si>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</si>
  <si>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</si>
  <si>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</si>
  <si>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</si>
  <si>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</si>
  <si>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</si>
  <si>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</si>
  <si>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</si>
  <si>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</si>
  <si>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</si>
  <si>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</si>
  <si>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</si>
  <si>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</si>
  <si>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</si>
  <si>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</si>
  <si>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</si>
  <si>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</si>
  <si>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</si>
  <si>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</si>
  <si>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</si>
  <si>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</si>
  <si>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</si>
  <si>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</si>
  <si>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</si>
  <si>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</si>
  <si>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</si>
  <si>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</si>
  <si>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</si>
  <si>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</si>
  <si>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</si>
  <si>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</si>
  <si>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</si>
  <si>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</si>
  <si>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</si>
  <si>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</si>
  <si>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</si>
  <si>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</si>
  <si>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</si>
  <si>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</si>
  <si>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</si>
  <si>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</si>
  <si>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</si>
  <si>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</si>
  <si>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</si>
  <si>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</si>
  <si>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</si>
  <si>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</si>
  <si>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</si>
  <si>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</si>
  <si>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</si>
  <si>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</si>
  <si>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</si>
  <si>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</si>
  <si>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</si>
  <si>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</si>
  <si>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</si>
  <si>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</si>
  <si>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</si>
  <si>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</si>
  <si>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</si>
  <si>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</si>
  <si>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</si>
  <si>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</si>
  <si>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</si>
  <si>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</si>
  <si>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</si>
  <si>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</si>
  <si>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</si>
  <si>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</si>
  <si>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</si>
  <si>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</si>
  <si>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</si>
  <si>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</si>
  <si>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</si>
  <si>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</si>
  <si>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</si>
  <si>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</si>
  <si>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</si>
  <si>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</si>
  <si>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</si>
  <si>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</si>
  <si>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</si>
  <si>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</si>
  <si>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</si>
  <si>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</si>
  <si>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</si>
  <si>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</si>
  <si>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</si>
  <si>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</si>
  <si>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</si>
  <si>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</si>
  <si>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</si>
  <si>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</si>
  <si>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</si>
  <si>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</si>
  <si>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</si>
  <si>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</si>
  <si>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</si>
  <si>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</si>
  <si>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</si>
  <si>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</si>
  <si>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</si>
  <si>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</si>
  <si>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</si>
  <si>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</si>
  <si>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</si>
  <si>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</si>
  <si>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</si>
  <si>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</si>
  <si>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</si>
  <si>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</si>
  <si>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</si>
  <si>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</si>
  <si>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</si>
  <si>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</si>
  <si>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</si>
  <si>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</si>
  <si>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</si>
  <si>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</si>
  <si>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</si>
  <si>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</si>
  <si>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</si>
  <si>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</si>
  <si>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</si>
  <si>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</si>
  <si>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</si>
  <si>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</si>
  <si>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</si>
  <si>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</si>
  <si>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</si>
  <si>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</si>
  <si>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</si>
  <si>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</si>
  <si>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</si>
  <si>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</si>
  <si>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</si>
  <si>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</si>
  <si>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</si>
  <si>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</si>
  <si>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</si>
  <si>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</si>
  <si>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</si>
  <si>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</si>
  <si>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</si>
  <si>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</si>
  <si>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</si>
  <si>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</si>
  <si>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</si>
  <si>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</si>
  <si>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</si>
  <si>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</si>
  <si>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</si>
  <si>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</si>
  <si>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</si>
  <si>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</si>
  <si>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</si>
  <si>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</si>
  <si>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</si>
  <si>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</si>
  <si>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</si>
  <si>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</si>
  <si>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</si>
  <si>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</si>
  <si>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</si>
  <si>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</si>
  <si>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</si>
  <si>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</si>
  <si>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</si>
  <si>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</si>
  <si>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</si>
  <si>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</si>
  <si>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</si>
  <si>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</si>
  <si>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</si>
  <si>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</si>
  <si>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</si>
  <si>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</si>
  <si>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</si>
  <si>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</si>
  <si>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</si>
  <si>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</si>
  <si>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</si>
  <si>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</si>
  <si>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</si>
  <si>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</si>
  <si>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</si>
  <si>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</si>
  <si>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</si>
  <si>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</si>
  <si>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</si>
  <si>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</si>
  <si>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</si>
  <si>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</si>
  <si>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</si>
  <si>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</si>
  <si>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</si>
  <si>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</si>
  <si>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</si>
  <si>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</si>
  <si>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</si>
  <si>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</si>
  <si>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</si>
  <si>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</si>
  <si>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</si>
  <si>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</si>
  <si>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</si>
  <si>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</si>
  <si>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</si>
  <si>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</si>
  <si>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</si>
  <si>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</si>
  <si>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</si>
  <si>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</si>
  <si>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</si>
  <si>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</si>
  <si>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</si>
  <si>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</si>
  <si>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</si>
  <si>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</si>
  <si>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</si>
  <si>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</si>
  <si>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</si>
  <si>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</si>
  <si>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</si>
  <si>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</si>
  <si>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</si>
  <si>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</si>
  <si>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</si>
  <si>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</si>
  <si>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</si>
  <si>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</si>
  <si>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</si>
  <si>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</si>
  <si>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</si>
  <si>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</si>
  <si>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</si>
  <si>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</si>
  <si>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</si>
  <si>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</si>
  <si>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</si>
  <si>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</si>
  <si>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</si>
  <si>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</si>
  <si>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</si>
  <si>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</si>
  <si>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</si>
  <si>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</si>
  <si>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</si>
  <si>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</si>
  <si>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</si>
  <si>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</si>
  <si>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</si>
  <si>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</si>
  <si>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</si>
  <si>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</si>
  <si>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</si>
  <si>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</si>
  <si>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</si>
  <si>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</si>
  <si>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</si>
  <si>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</si>
  <si>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</si>
  <si>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</si>
  <si>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</si>
  <si>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</si>
  <si>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</si>
  <si>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</si>
  <si>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</si>
  <si>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</si>
  <si>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</si>
  <si>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</si>
  <si>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</si>
  <si>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</si>
  <si>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</si>
  <si>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</si>
  <si>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</si>
  <si>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</si>
  <si>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</si>
  <si>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</si>
  <si>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</si>
  <si>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</si>
  <si>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</si>
  <si>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</si>
  <si>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</si>
  <si>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</si>
  <si>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</si>
  <si>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</si>
  <si>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</si>
  <si>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</si>
  <si>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</si>
  <si>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</si>
  <si>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</si>
  <si>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</si>
  <si>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</si>
  <si>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</si>
  <si>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</si>
  <si>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</si>
  <si>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</si>
  <si>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</si>
  <si>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</si>
  <si>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</si>
  <si>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</si>
  <si>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</si>
  <si>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</si>
  <si>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</si>
  <si>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</si>
  <si>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</si>
  <si>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</si>
  <si>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</si>
  <si>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</si>
  <si>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</si>
  <si>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</si>
  <si>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</si>
  <si>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</si>
  <si>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</si>
  <si>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</si>
  <si>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</si>
  <si>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</si>
  <si>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</si>
  <si>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</si>
  <si>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</si>
  <si>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</si>
  <si>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</si>
  <si>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</si>
  <si>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</si>
  <si>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</si>
  <si>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</si>
  <si>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</si>
  <si>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</si>
  <si>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</si>
  <si>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</si>
  <si>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</si>
  <si>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</si>
  <si>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</si>
  <si>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</si>
  <si>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</si>
  <si>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</si>
  <si>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</si>
  <si>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</si>
  <si>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</si>
  <si>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</si>
  <si>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</si>
  <si>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</si>
  <si>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</si>
  <si>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</si>
  <si>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</si>
  <si>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</si>
  <si>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</si>
  <si>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</si>
  <si>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</si>
  <si>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</si>
  <si>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</si>
  <si>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</si>
  <si>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</si>
  <si>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</si>
  <si>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</si>
  <si>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</si>
  <si>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</si>
  <si>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</si>
  <si>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</si>
  <si>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</si>
  <si>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</si>
  <si>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</si>
  <si>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</si>
  <si>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</si>
  <si>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</si>
  <si>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</si>
  <si>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</si>
  <si>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</si>
  <si>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</si>
  <si>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</si>
  <si>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</si>
  <si>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</si>
  <si>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</si>
  <si>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</si>
  <si>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</si>
  <si>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</si>
  <si>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</si>
  <si>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</si>
  <si>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</si>
  <si>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</si>
  <si>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</si>
  <si>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</si>
  <si>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</si>
  <si>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</si>
  <si>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</si>
  <si>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</si>
  <si>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</si>
  <si>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</si>
  <si>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</si>
  <si>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</si>
  <si>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</si>
  <si>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</si>
  <si>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</si>
  <si>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</si>
  <si>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</si>
  <si>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</si>
  <si>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</si>
  <si>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</si>
  <si>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</si>
  <si>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</si>
  <si>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</si>
  <si>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</si>
  <si>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</si>
  <si>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</si>
  <si>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</si>
  <si>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</si>
  <si>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</si>
  <si>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</si>
  <si>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</si>
  <si>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</si>
  <si>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</si>
  <si>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</si>
  <si>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</si>
  <si>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</si>
  <si>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</si>
  <si>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</si>
  <si>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</si>
  <si>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</si>
  <si>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</si>
  <si>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</si>
  <si>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</si>
  <si>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</si>
  <si>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</si>
  <si>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</si>
  <si>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</si>
  <si>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</si>
  <si>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</si>
  <si>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</si>
  <si>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</si>
  <si>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</si>
  <si>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</si>
  <si>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</si>
  <si>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</si>
  <si>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</si>
  <si>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</si>
  <si>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</si>
  <si>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</si>
  <si>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</si>
  <si>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</si>
  <si>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</si>
  <si>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</si>
  <si>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</si>
  <si>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</si>
  <si>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</si>
  <si>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</si>
  <si>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</si>
  <si>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</si>
  <si>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</si>
  <si>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</si>
  <si>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</si>
  <si>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</si>
  <si>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</si>
  <si>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</si>
  <si>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</si>
  <si>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</si>
  <si>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</si>
  <si>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</si>
  <si>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</si>
  <si>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</si>
  <si>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</si>
  <si>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</si>
  <si>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</si>
  <si>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</si>
  <si>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</si>
  <si>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</si>
  <si>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</si>
  <si>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</si>
  <si>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</si>
  <si>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</si>
  <si>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</si>
  <si>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</si>
  <si>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</si>
  <si>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</si>
  <si>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</si>
  <si>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</si>
  <si>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</si>
  <si>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</si>
  <si>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</si>
  <si>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</si>
  <si>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</si>
  <si>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</si>
  <si>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</si>
  <si>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</si>
  <si>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</si>
  <si>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</si>
  <si>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</si>
  <si>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</si>
  <si>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</si>
  <si>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</si>
  <si>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</si>
  <si>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</si>
  <si>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</si>
  <si>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</si>
  <si>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</si>
  <si>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</si>
  <si>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</si>
  <si>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</si>
  <si>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</si>
  <si>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</si>
  <si>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</si>
  <si>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</si>
  <si>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</si>
  <si>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</si>
  <si>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</si>
  <si>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</si>
  <si>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</si>
  <si>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</si>
  <si>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</si>
  <si>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</si>
  <si>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</si>
  <si>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</si>
  <si>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</si>
  <si>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</si>
  <si>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</si>
  <si>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</si>
  <si>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</si>
  <si>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</si>
  <si>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</si>
  <si>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</si>
  <si>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</si>
  <si>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</si>
  <si>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</si>
  <si>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</si>
  <si>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</si>
  <si>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</si>
  <si>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</si>
  <si>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</si>
  <si>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</si>
  <si>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</si>
  <si>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</si>
  <si>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</si>
  <si>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</si>
  <si>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</si>
  <si>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</si>
  <si>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</si>
  <si>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</si>
  <si>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</si>
  <si>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</si>
  <si>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</si>
  <si>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</si>
  <si>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</si>
  <si>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</si>
  <si>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</si>
  <si>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</si>
  <si>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</si>
  <si>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</si>
  <si>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</si>
  <si>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</si>
  <si>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</si>
  <si>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</si>
  <si>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</si>
  <si>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</si>
  <si>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</si>
  <si>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</si>
  <si>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</si>
  <si>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</si>
  <si>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</si>
  <si>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</si>
  <si>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</si>
  <si>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</si>
  <si>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</si>
  <si>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</si>
  <si>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</si>
  <si>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</si>
  <si>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</si>
  <si>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</si>
  <si>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</si>
  <si>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</si>
  <si>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</si>
  <si>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</si>
  <si>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</si>
  <si>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</si>
  <si>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</si>
  <si>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</si>
  <si>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</si>
  <si>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</si>
  <si>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</si>
  <si>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</si>
  <si>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</si>
  <si>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</si>
  <si>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</si>
  <si>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</si>
  <si>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</si>
  <si>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</si>
  <si>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</si>
  <si>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</si>
  <si>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</si>
  <si>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</si>
  <si>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</si>
  <si>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</si>
  <si>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</si>
  <si>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</si>
  <si>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</si>
  <si>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</si>
  <si>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</si>
  <si>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</si>
  <si>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</si>
  <si>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</si>
  <si>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</si>
  <si>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</si>
  <si>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</si>
  <si>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</si>
  <si>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</si>
  <si>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</si>
  <si>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</si>
  <si>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</si>
  <si>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</si>
  <si>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</si>
  <si>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</si>
  <si>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</si>
  <si>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</si>
  <si>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</si>
  <si>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</si>
  <si>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</si>
  <si>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</si>
  <si>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</si>
  <si>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</si>
  <si>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</si>
  <si>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</si>
  <si>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</si>
  <si>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</si>
  <si>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</si>
  <si>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</si>
  <si>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</si>
  <si>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</si>
  <si>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</si>
  <si>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</si>
  <si>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</si>
  <si>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</si>
  <si>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</si>
  <si>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</si>
  <si>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</si>
  <si>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</si>
  <si>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</si>
  <si>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</si>
  <si>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</si>
  <si>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</si>
  <si>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</si>
  <si>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</si>
  <si>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</si>
  <si>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</si>
  <si>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</si>
  <si>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</si>
  <si>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</si>
  <si>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</si>
  <si>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</si>
  <si>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</si>
  <si>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</si>
  <si>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</si>
  <si>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</si>
  <si>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</si>
  <si>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</si>
  <si>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</si>
  <si>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</si>
  <si>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</si>
  <si>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</si>
  <si>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</si>
  <si>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</si>
  <si>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</si>
  <si>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</si>
  <si>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</si>
  <si>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</si>
  <si>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</si>
  <si>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</si>
  <si>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</si>
  <si>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</si>
  <si>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</si>
  <si>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</si>
  <si>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</si>
  <si>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</si>
  <si>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</si>
  <si>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</si>
  <si>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</si>
  <si>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</si>
  <si>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</si>
  <si>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</si>
  <si>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</si>
  <si>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</si>
  <si>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</si>
  <si>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</si>
  <si>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</si>
  <si>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</si>
  <si>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</si>
  <si>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</si>
  <si>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</si>
  <si>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</si>
  <si>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</si>
  <si>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</si>
  <si>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</si>
  <si>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</si>
  <si>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</si>
  <si>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</si>
  <si>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</si>
  <si>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</si>
  <si>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</si>
  <si>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</si>
  <si>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</si>
  <si>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</si>
  <si>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</si>
  <si>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</si>
  <si>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</si>
  <si>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</si>
  <si>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</si>
  <si>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</si>
  <si>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</si>
  <si>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</si>
  <si>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</si>
  <si>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</si>
  <si>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</si>
  <si>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</si>
  <si>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</si>
  <si>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</si>
  <si>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</si>
  <si>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</si>
  <si>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</si>
  <si>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</si>
  <si>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</si>
  <si>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</si>
  <si>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</si>
  <si>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</si>
  <si>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</si>
  <si>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</si>
  <si>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</si>
  <si>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</si>
  <si>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</si>
  <si>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</si>
  <si>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</si>
  <si>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</si>
  <si>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</si>
  <si>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</si>
  <si>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</si>
  <si>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</si>
  <si>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</si>
  <si>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</si>
  <si>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</si>
  <si>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</si>
  <si>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</si>
  <si>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</si>
  <si>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</si>
  <si>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</si>
  <si>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</si>
  <si>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</si>
  <si>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</si>
  <si>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</si>
  <si>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</si>
  <si>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</si>
  <si>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</si>
  <si>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</si>
  <si>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</si>
  <si>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</si>
  <si>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</si>
  <si>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</si>
  <si>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</si>
  <si>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</si>
  <si>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</si>
  <si>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</si>
  <si>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</si>
  <si>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</si>
  <si>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</si>
  <si>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</si>
  <si>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</si>
  <si>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</si>
  <si>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</si>
  <si>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</si>
  <si>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</si>
  <si>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</si>
  <si>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</si>
  <si>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</si>
  <si>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</si>
  <si>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</si>
  <si>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</si>
  <si>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</si>
  <si>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</si>
  <si>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</si>
  <si>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</si>
  <si>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</si>
  <si>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</si>
  <si>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</si>
  <si>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</si>
  <si>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</si>
  <si>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</si>
  <si>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</si>
  <si>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</si>
  <si>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</si>
  <si>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</si>
  <si>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</si>
  <si>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</si>
  <si>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</si>
  <si>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</si>
  <si>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</si>
  <si>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</si>
  <si>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</si>
  <si>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</si>
  <si>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</si>
  <si>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</si>
  <si>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</si>
  <si>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</si>
  <si>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</si>
  <si>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</si>
  <si>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</si>
  <si>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</si>
  <si>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</si>
  <si>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</si>
  <si>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</si>
  <si>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</si>
  <si>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</si>
  <si>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</si>
  <si>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</si>
  <si>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</si>
  <si>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</si>
  <si>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</si>
  <si>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</si>
  <si>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</si>
  <si>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</si>
  <si>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</si>
  <si>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</si>
  <si>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</si>
  <si>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</si>
  <si>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</si>
  <si>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</si>
  <si>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</si>
  <si>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</si>
  <si>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</si>
  <si>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</si>
  <si>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</si>
  <si>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</si>
  <si>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</si>
  <si>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</si>
  <si>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</si>
  <si>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</si>
  <si>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</si>
  <si>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</si>
  <si>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</si>
  <si>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</si>
  <si>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</si>
  <si>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</si>
  <si>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</si>
  <si>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</si>
  <si>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</si>
  <si>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</si>
  <si>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</si>
  <si>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</si>
  <si>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</si>
  <si>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</si>
  <si>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</si>
  <si>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</si>
  <si>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</si>
  <si>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</si>
  <si>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</si>
  <si>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</si>
  <si>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</si>
  <si>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</si>
  <si>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</si>
  <si>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</si>
  <si>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</si>
  <si>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</si>
  <si>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</si>
  <si>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</si>
  <si>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</si>
  <si>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</si>
  <si>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</si>
  <si>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</si>
  <si>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</si>
  <si>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</si>
  <si>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</si>
  <si>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</si>
  <si>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</si>
  <si>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</si>
  <si>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</si>
  <si>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</si>
  <si>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</si>
  <si>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</si>
  <si>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</si>
  <si>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</si>
  <si>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</si>
  <si>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</si>
  <si>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</si>
  <si>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</si>
  <si>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</si>
  <si>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</si>
  <si>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</si>
  <si>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</si>
  <si>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</si>
  <si>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</si>
  <si>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</si>
  <si>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</si>
  <si>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</si>
  <si>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</si>
  <si>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</si>
  <si>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</si>
  <si>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</si>
  <si>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</si>
  <si>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</si>
  <si>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</si>
  <si>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</si>
  <si>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</si>
  <si>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</si>
  <si>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</si>
  <si>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</si>
  <si>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</si>
  <si>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</si>
  <si>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</si>
  <si>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</si>
  <si>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</si>
  <si>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</si>
  <si>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</si>
  <si>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</si>
  <si>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</si>
  <si>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</si>
  <si>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</si>
  <si>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</si>
  <si>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</si>
  <si>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</si>
  <si>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</si>
  <si>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</si>
  <si>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</si>
  <si>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</si>
  <si>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</si>
  <si>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</si>
  <si>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</si>
  <si>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</si>
  <si>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</si>
  <si>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</si>
  <si>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</si>
  <si>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</si>
  <si>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</si>
  <si>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</si>
  <si>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</si>
  <si>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</si>
  <si>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</si>
  <si>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</si>
  <si>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</si>
  <si>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</si>
  <si>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</si>
  <si>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</si>
  <si>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</si>
  <si>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</si>
  <si>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</si>
  <si>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</si>
  <si>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</si>
  <si>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</si>
  <si>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</si>
  <si>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</si>
  <si>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</si>
  <si>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</si>
  <si>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</si>
  <si>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</si>
  <si>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</si>
  <si>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</si>
  <si>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</si>
  <si>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</si>
  <si>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</si>
  <si>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</si>
  <si>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</si>
  <si>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</si>
  <si>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</si>
  <si>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</si>
  <si>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</si>
  <si>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</si>
  <si>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</si>
  <si>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</si>
  <si>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</si>
  <si>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</si>
  <si>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</si>
  <si>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</si>
  <si>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</si>
  <si>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</si>
  <si>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</si>
  <si>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</si>
  <si>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</si>
  <si>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</si>
  <si>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</si>
  <si>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</si>
  <si>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</si>
  <si>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</si>
  <si>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</si>
  <si>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</si>
  <si>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</si>
  <si>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</si>
  <si>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</si>
  <si>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</si>
  <si>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</si>
  <si>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</si>
  <si>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</si>
  <si>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</si>
  <si>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</si>
  <si>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</si>
  <si>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</si>
  <si>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</si>
  <si>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</si>
  <si>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</si>
  <si>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</si>
  <si>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</si>
  <si>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</si>
  <si>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</si>
  <si>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</si>
  <si>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</si>
  <si>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</si>
  <si>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</si>
  <si>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</si>
  <si>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</si>
  <si>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</si>
  <si>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</si>
  <si>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</si>
  <si>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</si>
  <si>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</si>
  <si>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</si>
  <si>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</si>
  <si>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</si>
  <si>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</si>
  <si>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</si>
  <si>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</si>
  <si>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</si>
  <si>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</si>
  <si>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</si>
  <si>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</si>
  <si>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</si>
  <si>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</si>
  <si>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</si>
  <si>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</si>
  <si>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</si>
  <si>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</si>
  <si>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</si>
  <si>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</si>
  <si>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</si>
  <si>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</si>
  <si>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</si>
  <si>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</si>
  <si>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</si>
  <si>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</si>
  <si>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</si>
  <si>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</si>
  <si>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</si>
  <si>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</si>
  <si>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</si>
  <si>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</si>
  <si>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</si>
  <si>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</si>
  <si>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</si>
  <si>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</si>
  <si>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</si>
  <si>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</si>
  <si>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</si>
  <si>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</si>
  <si>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</si>
  <si>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</si>
  <si>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</si>
  <si>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</si>
  <si>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</si>
  <si>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</si>
  <si>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</si>
  <si>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</si>
  <si>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</si>
  <si>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</si>
  <si>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</si>
  <si>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</si>
  <si>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</si>
  <si>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</si>
  <si>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</si>
  <si>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</si>
  <si>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</si>
  <si>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</si>
  <si>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</si>
  <si>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</si>
  <si>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</si>
  <si>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</si>
  <si>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</si>
  <si>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</si>
  <si>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</si>
  <si>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</si>
  <si>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</si>
  <si>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</si>
  <si>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</si>
  <si>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</si>
  <si>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</si>
  <si>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</si>
  <si>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</si>
  <si>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</si>
  <si>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</si>
  <si>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</si>
  <si>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</si>
  <si>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</si>
  <si>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</si>
  <si>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</si>
  <si>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</si>
  <si>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</si>
  <si>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</si>
  <si>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</si>
  <si>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</si>
  <si>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</si>
  <si>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</si>
  <si>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</si>
  <si>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</si>
  <si>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</si>
  <si>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</si>
  <si>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</si>
  <si>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</si>
  <si>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</si>
  <si>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</si>
  <si>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</si>
  <si>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</si>
  <si>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</si>
  <si>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</si>
  <si>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</si>
  <si>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</si>
  <si>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</si>
  <si>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</si>
  <si>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</si>
  <si>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</si>
  <si>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</si>
  <si>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</si>
  <si>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</si>
  <si>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</si>
  <si>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</si>
  <si>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</si>
  <si>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</si>
  <si>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</si>
  <si>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</si>
  <si>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</si>
  <si>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</si>
  <si>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</si>
  <si>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</si>
  <si>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</si>
  <si>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</si>
  <si>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</si>
  <si>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</si>
  <si>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</si>
  <si>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</si>
  <si>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</si>
  <si>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</si>
  <si>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</si>
  <si>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</si>
  <si>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</si>
  <si>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</si>
  <si>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</si>
  <si>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</si>
  <si>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</si>
  <si>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</si>
  <si>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</si>
  <si>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</si>
  <si>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</si>
  <si>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</si>
  <si>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</si>
  <si>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</si>
  <si>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</si>
  <si>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</si>
  <si>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</si>
  <si>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</si>
  <si>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</si>
  <si>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</si>
  <si>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</si>
  <si>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</si>
  <si>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</si>
  <si>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</si>
  <si>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</si>
  <si>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</si>
  <si>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</si>
  <si>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</si>
  <si>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</si>
  <si>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</si>
  <si>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</si>
  <si>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</si>
  <si>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</si>
  <si>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</si>
  <si>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</si>
  <si>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</si>
  <si>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</si>
  <si>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</si>
  <si>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</si>
  <si>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</si>
  <si>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</si>
  <si>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</si>
  <si>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</si>
  <si>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</si>
  <si>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</si>
  <si>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</si>
  <si>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</si>
  <si>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</si>
  <si>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</si>
  <si>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</si>
  <si>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</si>
  <si>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</si>
  <si>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</si>
  <si>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</si>
  <si>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</si>
  <si>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</si>
  <si>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</si>
  <si>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</si>
  <si>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</si>
  <si>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</si>
  <si>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</si>
  <si>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</si>
  <si>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</si>
  <si>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</si>
  <si>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</si>
  <si>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</si>
  <si>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</si>
  <si>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</si>
  <si>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</si>
  <si>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</si>
  <si>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</si>
  <si>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</si>
  <si>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</si>
  <si>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</si>
  <si>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</si>
  <si>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</si>
  <si>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</si>
  <si>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</si>
  <si>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</si>
  <si>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</si>
  <si>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</si>
  <si>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</si>
  <si>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</si>
  <si>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</si>
  <si>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</si>
  <si>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</si>
  <si>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</si>
  <si>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</si>
  <si>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</si>
  <si>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</si>
  <si>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</si>
  <si>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</si>
  <si>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</si>
  <si>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</si>
  <si>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</si>
  <si>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</si>
  <si>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</si>
  <si>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</si>
  <si>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</si>
  <si>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</si>
  <si>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</si>
  <si>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</si>
  <si>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</si>
  <si>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</si>
  <si>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</si>
  <si>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</si>
  <si>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</si>
  <si>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</si>
  <si>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</si>
  <si>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</si>
  <si>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</si>
  <si>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</si>
  <si>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</si>
  <si>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</si>
  <si>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</si>
  <si>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</si>
  <si>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</si>
  <si>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</si>
  <si>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</si>
  <si>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</si>
  <si>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</si>
  <si>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</si>
  <si>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</si>
  <si>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</si>
  <si>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</si>
  <si>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</si>
  <si>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</si>
  <si>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</si>
  <si>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</si>
  <si>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</si>
  <si>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</si>
  <si>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</si>
  <si>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</si>
  <si>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</si>
  <si>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</si>
  <si>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</si>
  <si>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</si>
  <si>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</si>
  <si>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</si>
  <si>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</si>
  <si>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</si>
  <si>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</si>
  <si>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</si>
  <si>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</si>
  <si>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</si>
  <si>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</si>
  <si>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</si>
  <si>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</si>
  <si>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</si>
  <si>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</si>
  <si>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</si>
  <si>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</si>
  <si>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</si>
  <si>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</si>
  <si>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</si>
  <si>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</si>
  <si>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</si>
  <si>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</si>
  <si>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</si>
  <si>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</si>
  <si>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</si>
  <si>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</si>
  <si>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</si>
  <si>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</si>
  <si>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</si>
  <si>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</si>
  <si>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</si>
  <si>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</si>
  <si>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</si>
  <si>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</si>
  <si>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</si>
  <si>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</si>
  <si>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</si>
  <si>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</si>
  <si>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</si>
  <si>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</si>
  <si>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</si>
  <si>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</si>
  <si>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</si>
  <si>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</si>
  <si>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</si>
  <si>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</si>
  <si>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</si>
  <si>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</si>
  <si>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</si>
  <si>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</si>
  <si>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</si>
  <si>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</si>
  <si>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</si>
  <si>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</si>
  <si>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</si>
  <si>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</si>
  <si>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</si>
  <si>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</si>
  <si>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</si>
  <si>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</si>
  <si>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</si>
  <si>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</si>
  <si>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</si>
  <si>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</si>
  <si>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</si>
  <si>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</si>
  <si>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</si>
  <si>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</si>
  <si>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</si>
  <si>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</si>
  <si>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</si>
  <si>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</si>
  <si>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</si>
  <si>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</si>
  <si>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</si>
  <si>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</si>
  <si>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</si>
  <si>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</si>
  <si>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</si>
  <si>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</si>
  <si>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</si>
  <si>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</si>
  <si>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</si>
  <si>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</si>
  <si>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</si>
  <si>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</si>
  <si>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</si>
  <si>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</si>
  <si>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</si>
  <si>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</si>
  <si>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</si>
  <si>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</si>
  <si>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</si>
  <si>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</si>
  <si>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</si>
  <si>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</si>
  <si>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</si>
  <si>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</si>
  <si>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</si>
  <si>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</si>
  <si>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</si>
  <si>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</si>
  <si>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</si>
  <si>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</si>
  <si>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</si>
  <si>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</si>
  <si>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</si>
  <si>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</si>
  <si>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</si>
  <si>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</si>
  <si>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</si>
  <si>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</si>
  <si>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</si>
  <si>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</si>
  <si>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</si>
  <si>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</si>
  <si>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</si>
  <si>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</si>
  <si>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</si>
  <si>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</si>
  <si>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</si>
  <si>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</si>
  <si>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</si>
  <si>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</si>
  <si>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</si>
  <si>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</si>
  <si>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</si>
  <si>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</si>
  <si>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</si>
  <si>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</si>
  <si>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</si>
  <si>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</si>
  <si>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</si>
  <si>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</si>
  <si>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</si>
  <si>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</si>
  <si>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</si>
  <si>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</si>
  <si>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</si>
  <si>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</si>
  <si>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</si>
  <si>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</si>
  <si>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</si>
  <si>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</si>
  <si>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</si>
  <si>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</si>
  <si>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</si>
  <si>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</si>
  <si>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</si>
  <si>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</si>
  <si>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</si>
  <si>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</si>
  <si>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</si>
  <si>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</si>
  <si>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</si>
  <si>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</si>
  <si>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</si>
  <si>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</si>
  <si>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</si>
  <si>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</si>
  <si>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</si>
  <si>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</si>
  <si>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</si>
  <si>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</si>
  <si>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</si>
  <si>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</si>
  <si>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</si>
  <si>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</si>
  <si>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</si>
  <si>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</si>
  <si>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</si>
  <si>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</si>
  <si>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</si>
  <si>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</si>
  <si>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</si>
  <si>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</si>
  <si>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</si>
  <si>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</si>
  <si>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</si>
  <si>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</si>
  <si>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</si>
  <si>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</si>
  <si>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</si>
  <si>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</si>
  <si>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</si>
  <si>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</si>
  <si>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</si>
  <si>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</si>
  <si>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</si>
  <si>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</si>
  <si>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</si>
  <si>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</si>
  <si>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</si>
  <si>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</si>
  <si>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</si>
  <si>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</si>
  <si>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</si>
  <si>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</si>
  <si>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</si>
  <si>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</si>
  <si>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</si>
  <si>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</si>
  <si>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</si>
  <si>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</si>
  <si>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</si>
  <si>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</si>
  <si>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</si>
  <si>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</si>
  <si>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</si>
  <si>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</si>
  <si>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</si>
  <si>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</si>
  <si>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</si>
  <si>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</si>
  <si>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</si>
  <si>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</si>
  <si>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</si>
  <si>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</si>
  <si>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</si>
  <si>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</si>
  <si>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</si>
  <si>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</si>
  <si>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</si>
  <si>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</si>
  <si>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</si>
  <si>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</si>
  <si>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</si>
  <si>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</si>
  <si>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</si>
  <si>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</si>
  <si>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</si>
  <si>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</si>
  <si>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</si>
  <si>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</si>
  <si>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</si>
  <si>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</si>
  <si>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</si>
  <si>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</si>
  <si>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</si>
  <si>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</si>
  <si>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</si>
  <si>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</si>
  <si>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</si>
  <si>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</si>
  <si>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</si>
  <si>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</si>
  <si>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</si>
  <si>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</si>
  <si>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</si>
  <si>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</si>
  <si>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</si>
  <si>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</si>
  <si>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</si>
  <si>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</si>
  <si>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</si>
  <si>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</si>
  <si>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</si>
  <si>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</si>
  <si>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</si>
  <si>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</si>
  <si>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</si>
  <si>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</si>
  <si>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</si>
  <si>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</si>
  <si>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</si>
  <si>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</si>
  <si>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</si>
  <si>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</si>
  <si>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</si>
  <si>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</si>
  <si>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</si>
  <si>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</si>
  <si>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</si>
  <si>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</si>
  <si>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</si>
  <si>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</si>
  <si>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</si>
  <si>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</si>
  <si>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</si>
  <si>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</si>
  <si>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</si>
  <si>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</si>
  <si>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</si>
  <si>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</si>
  <si>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</si>
  <si>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</si>
  <si>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</si>
  <si>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</si>
  <si>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</si>
  <si>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</si>
  <si>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</si>
  <si>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</si>
  <si>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</si>
  <si>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</si>
  <si>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</si>
  <si>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</si>
  <si>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</si>
  <si>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</si>
  <si>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</si>
  <si>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</si>
  <si>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</si>
  <si>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</si>
  <si>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</si>
  <si>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</si>
  <si>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</si>
  <si>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</si>
  <si>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</si>
  <si>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</si>
  <si>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</si>
  <si>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</si>
  <si>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</si>
  <si>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</si>
  <si>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</si>
  <si>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</si>
  <si>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</si>
  <si>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</si>
  <si>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</si>
  <si>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</si>
  <si>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</si>
  <si>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</si>
  <si>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</si>
  <si>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</si>
  <si>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</si>
  <si>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</si>
  <si>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</si>
  <si>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</si>
  <si>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</si>
  <si>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</si>
  <si>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</si>
  <si>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</si>
  <si>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</si>
  <si>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</si>
  <si>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</si>
  <si>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</si>
  <si>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</si>
  <si>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</si>
  <si>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</si>
  <si>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</si>
  <si>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</si>
  <si>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</si>
  <si>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</si>
  <si>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</si>
  <si>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</si>
  <si>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</si>
  <si>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</si>
  <si>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</si>
  <si>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</si>
  <si>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</si>
  <si>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</si>
  <si>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</si>
  <si>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</si>
  <si>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</si>
  <si>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</si>
  <si>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</si>
  <si>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</si>
  <si>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</si>
  <si>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</si>
  <si>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</si>
  <si>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</si>
  <si>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</si>
  <si>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</si>
  <si>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</si>
  <si>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</si>
  <si>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</si>
  <si>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</si>
  <si>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</si>
  <si>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</si>
  <si>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</si>
  <si>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</si>
  <si>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</si>
  <si>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</si>
  <si>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</si>
  <si>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</si>
  <si>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</si>
  <si>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</si>
  <si>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</si>
  <si>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</si>
  <si>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</si>
  <si>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</si>
  <si>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</si>
  <si>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</si>
  <si>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</si>
  <si>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</si>
  <si>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</si>
  <si>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</si>
  <si>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</si>
  <si>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</si>
  <si>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</si>
  <si>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</si>
  <si>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</si>
  <si>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</si>
  <si>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</si>
  <si>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</si>
  <si>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</si>
  <si>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</si>
  <si>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</si>
  <si>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</si>
  <si>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</si>
  <si>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</si>
  <si>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</si>
  <si>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</si>
  <si>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</si>
  <si>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</si>
  <si>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</si>
  <si>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</si>
  <si>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</si>
  <si>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</si>
  <si>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</si>
  <si>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</si>
  <si>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</si>
  <si>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</si>
  <si>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</si>
  <si>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</si>
  <si>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</si>
  <si>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</si>
  <si>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</si>
  <si>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</si>
  <si>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</si>
  <si>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</si>
  <si>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</si>
  <si>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</si>
  <si>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</si>
  <si>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</si>
  <si>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</si>
  <si>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</si>
  <si>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</si>
  <si>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</si>
  <si>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</si>
  <si>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</si>
  <si>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</si>
  <si>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</si>
  <si>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</si>
  <si>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</si>
  <si>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</si>
  <si>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</si>
  <si>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</si>
  <si>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</si>
  <si>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</si>
  <si>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</si>
  <si>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</si>
  <si>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</si>
  <si>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</si>
  <si>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</si>
  <si>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</si>
  <si>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</si>
  <si>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</si>
  <si>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</si>
  <si>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</si>
  <si>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</si>
  <si>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</si>
  <si>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</si>
  <si>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</si>
  <si>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</si>
  <si>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</si>
  <si>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</si>
  <si>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</si>
  <si>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</si>
  <si>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</si>
  <si>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</si>
  <si>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</si>
  <si>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</si>
  <si>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</si>
  <si>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</si>
  <si>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</si>
  <si>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</si>
  <si>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</si>
  <si>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</si>
  <si>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</si>
  <si>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</si>
  <si>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</si>
  <si>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</si>
  <si>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</si>
  <si>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</si>
  <si>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</si>
  <si>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</si>
  <si>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</si>
  <si>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</si>
  <si>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</si>
  <si>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</si>
  <si>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</si>
  <si>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</si>
  <si>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</si>
  <si>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</si>
  <si>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</si>
  <si>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</si>
  <si>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</si>
  <si>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</si>
  <si>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</si>
  <si>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</si>
  <si>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</si>
  <si>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</si>
  <si>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</si>
  <si>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</si>
  <si>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</si>
  <si>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</si>
  <si>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</si>
  <si>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</si>
  <si>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</si>
  <si>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</si>
  <si>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</si>
  <si>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</si>
  <si>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</si>
  <si>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</si>
  <si>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</si>
  <si>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</si>
  <si>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</si>
  <si>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</si>
  <si>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</si>
  <si>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</si>
  <si>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</si>
  <si>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</si>
  <si>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</si>
  <si>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</si>
  <si>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</si>
  <si>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</si>
  <si>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</si>
  <si>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</si>
  <si>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</si>
  <si>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</si>
  <si>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</si>
  <si>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</si>
  <si>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</si>
  <si>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</si>
  <si>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</si>
  <si>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</si>
  <si>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</si>
  <si>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</si>
  <si>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</si>
  <si>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</si>
  <si>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</si>
  <si>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</si>
  <si>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</si>
  <si>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</si>
  <si>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</si>
  <si>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</si>
  <si>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</si>
  <si>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</si>
  <si>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</si>
  <si>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</si>
  <si>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</si>
  <si>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</si>
  <si>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</si>
  <si>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</si>
  <si>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</si>
  <si>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</si>
  <si>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</si>
  <si>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</si>
  <si>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</si>
  <si>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</si>
  <si>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</si>
  <si>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</si>
  <si>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</si>
  <si>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</si>
  <si>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</si>
  <si>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</si>
  <si>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</si>
  <si>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</si>
  <si>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</si>
  <si>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</si>
  <si>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</si>
  <si>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</si>
  <si>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</si>
  <si>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</si>
  <si>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</si>
  <si>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</si>
  <si>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</si>
  <si>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</si>
  <si>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</si>
  <si>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</si>
  <si>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</si>
  <si>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</si>
  <si>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</si>
  <si>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</si>
  <si>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</si>
  <si>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</si>
  <si>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</si>
  <si>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</si>
  <si>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</si>
  <si>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</si>
  <si>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</si>
  <si>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</si>
  <si>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</si>
  <si>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</si>
  <si>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</si>
  <si>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</si>
  <si>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</si>
  <si>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</si>
  <si>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</si>
  <si>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</si>
  <si>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</si>
  <si>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</si>
  <si>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</si>
  <si>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</si>
  <si>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</si>
  <si>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</si>
  <si>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</si>
  <si>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</si>
  <si>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</si>
  <si>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</si>
  <si>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</si>
  <si>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</si>
  <si>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</si>
  <si>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</si>
  <si>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</si>
  <si>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</si>
  <si>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</si>
  <si>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</si>
  <si>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</si>
  <si>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</si>
  <si>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</si>
  <si>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</si>
  <si>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</si>
  <si>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</si>
  <si>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</si>
  <si>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</si>
  <si>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</si>
  <si>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</si>
  <si>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</si>
  <si>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</si>
  <si>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</si>
  <si>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</si>
  <si>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</si>
  <si>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</si>
  <si>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</si>
  <si>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</si>
  <si>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</si>
  <si>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</si>
  <si>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</si>
  <si>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</si>
  <si>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</si>
  <si>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</si>
  <si>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</si>
  <si>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</si>
  <si>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</si>
  <si>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</si>
  <si>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</si>
  <si>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</si>
  <si>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</si>
  <si>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</si>
  <si>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</si>
  <si>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</si>
  <si>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</si>
  <si>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</si>
  <si>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</si>
  <si>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</si>
  <si>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</si>
  <si>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</si>
  <si>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</si>
  <si>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</si>
  <si>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</si>
  <si>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</si>
  <si>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</si>
  <si>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</si>
  <si>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</si>
  <si>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</si>
  <si>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</si>
  <si>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</si>
  <si>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</si>
  <si>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</si>
  <si>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</si>
  <si>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</si>
  <si>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</si>
  <si>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</si>
  <si>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</si>
  <si>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</si>
  <si>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</si>
  <si>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</si>
  <si>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</si>
  <si>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</si>
  <si>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</si>
  <si>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</si>
  <si>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</si>
  <si>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</si>
  <si>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</si>
  <si>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</si>
  <si>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</si>
  <si>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</si>
  <si>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</si>
  <si>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</si>
  <si>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</si>
  <si>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</si>
  <si>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</si>
  <si>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</si>
  <si>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</si>
  <si>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</si>
  <si>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</si>
  <si>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</si>
  <si>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</si>
  <si>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</si>
  <si>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</si>
  <si>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</si>
  <si>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</si>
  <si>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</si>
  <si>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</si>
  <si>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</si>
  <si>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</si>
  <si>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</si>
  <si>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</si>
  <si>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</si>
  <si>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</si>
  <si>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</si>
  <si>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</si>
  <si>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</si>
  <si>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</si>
  <si>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</si>
  <si>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</si>
  <si>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</si>
  <si>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</si>
  <si>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</si>
  <si>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</si>
  <si>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</si>
  <si>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</si>
  <si>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</si>
  <si>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</si>
  <si>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</si>
  <si>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</si>
  <si>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</si>
  <si>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</si>
  <si>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</si>
  <si>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</si>
  <si>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</si>
  <si>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</si>
  <si>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</si>
  <si>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</si>
  <si>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</si>
  <si>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</si>
  <si>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</si>
  <si>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</si>
  <si>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</si>
  <si>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</si>
  <si>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</si>
  <si>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</si>
  <si>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</si>
  <si>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</si>
  <si>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</si>
  <si>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</si>
  <si>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</si>
  <si>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</si>
  <si>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</si>
  <si>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</si>
  <si>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</si>
  <si>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</si>
  <si>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</si>
  <si>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</si>
  <si>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</si>
  <si>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</si>
  <si>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</si>
  <si>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</si>
  <si>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</si>
  <si>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</si>
  <si>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</si>
  <si>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</si>
  <si>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</si>
  <si>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</si>
  <si>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</si>
  <si>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</si>
  <si>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</si>
  <si>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</si>
  <si>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</si>
  <si>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</si>
  <si>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</si>
  <si>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</si>
  <si>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</si>
  <si>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</si>
  <si>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</si>
  <si>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</si>
  <si>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</si>
  <si>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</si>
  <si>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</si>
  <si>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</si>
  <si>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</si>
  <si>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</si>
  <si>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</si>
  <si>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</si>
  <si>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</si>
  <si>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</si>
  <si>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</si>
  <si>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</si>
  <si>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</si>
  <si>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</si>
  <si>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</si>
  <si>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</si>
  <si>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</si>
  <si>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</si>
  <si>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</si>
  <si>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</si>
  <si>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</si>
  <si>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</si>
  <si>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</si>
  <si>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</si>
  <si>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</si>
  <si>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</si>
  <si>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</si>
  <si>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</si>
  <si>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</si>
  <si>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</si>
  <si>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</si>
  <si>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</si>
  <si>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</si>
  <si>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</si>
  <si>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</si>
  <si>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</si>
  <si>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</si>
  <si>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</si>
  <si>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</si>
  <si>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</si>
  <si>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</si>
  <si>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</si>
  <si>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</si>
  <si>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</si>
  <si>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</si>
  <si>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</si>
  <si>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</si>
  <si>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</si>
  <si>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</si>
  <si>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</si>
  <si>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</si>
  <si>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</si>
  <si>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</si>
  <si>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</si>
  <si>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</si>
  <si>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</si>
  <si>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</si>
  <si>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</si>
  <si>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</si>
  <si>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</si>
  <si>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</si>
  <si>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</si>
  <si>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</si>
  <si>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</si>
  <si>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</si>
  <si>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</si>
  <si>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</si>
  <si>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</si>
  <si>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</si>
  <si>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</si>
  <si>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</si>
  <si>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</si>
  <si>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</si>
  <si>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</si>
  <si>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</si>
  <si>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</si>
  <si>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</si>
  <si>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</si>
  <si>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</si>
  <si>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</si>
  <si>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</si>
  <si>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</si>
  <si>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</si>
  <si>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</si>
  <si>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</si>
  <si>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</si>
  <si>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</si>
  <si>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</si>
  <si>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</si>
  <si>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</si>
  <si>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</si>
  <si>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</si>
  <si>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</si>
  <si>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</si>
  <si>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</si>
  <si>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</si>
  <si>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</si>
  <si>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</si>
  <si>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</si>
  <si>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</si>
  <si>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</si>
  <si>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</si>
  <si>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</si>
  <si>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</si>
  <si>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</si>
  <si>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</si>
  <si>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</si>
  <si>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</si>
  <si>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</si>
  <si>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</si>
  <si>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</si>
  <si>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</si>
  <si>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</si>
  <si>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</si>
  <si>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</si>
  <si>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</si>
  <si>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</si>
  <si>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</si>
  <si>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</si>
  <si>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</si>
  <si>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</si>
  <si>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</si>
  <si>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</si>
  <si>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</si>
  <si>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</si>
  <si>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</si>
  <si>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</si>
  <si>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</si>
  <si>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</si>
  <si>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</si>
  <si>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</si>
  <si>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</si>
  <si>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</si>
  <si>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</si>
  <si>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</si>
  <si>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</si>
  <si>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</si>
  <si>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</si>
  <si>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</si>
  <si>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</si>
  <si>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</si>
  <si>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</si>
  <si>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</si>
  <si>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</si>
  <si>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</si>
  <si>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</si>
  <si>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</si>
  <si>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</si>
  <si>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</si>
  <si>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</si>
  <si>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</si>
  <si>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</si>
  <si>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</si>
  <si>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</si>
  <si>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</si>
  <si>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</si>
  <si>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</si>
  <si>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</si>
  <si>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</si>
  <si>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</si>
  <si>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</si>
  <si>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</si>
  <si>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</si>
  <si>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</si>
  <si>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</si>
  <si>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</si>
  <si>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</si>
  <si>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</si>
  <si>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</si>
  <si>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</si>
  <si>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</si>
  <si>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</si>
  <si>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</si>
  <si>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</si>
  <si>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</si>
  <si>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</si>
  <si>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</si>
  <si>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</si>
  <si>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</si>
  <si>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</si>
  <si>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</si>
  <si>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</si>
  <si>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</si>
  <si>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</si>
  <si>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</si>
  <si>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</si>
  <si>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</si>
  <si>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</si>
  <si>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</si>
  <si>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</si>
  <si>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</si>
  <si>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</si>
  <si>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</si>
  <si>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</si>
  <si>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</si>
  <si>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</si>
  <si>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</si>
  <si>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</si>
  <si>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</si>
  <si>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</si>
  <si>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</si>
  <si>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</si>
  <si>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</si>
  <si>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</si>
  <si>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</si>
  <si>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</si>
  <si>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</si>
  <si>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</si>
  <si>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</si>
  <si>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</si>
  <si>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</si>
  <si>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</si>
  <si>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</si>
  <si>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</si>
  <si>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</si>
  <si>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</si>
  <si>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</si>
  <si>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</si>
  <si>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</si>
  <si>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</si>
  <si>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</si>
  <si>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</si>
  <si>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</si>
  <si>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</si>
  <si>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</si>
  <si>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</si>
  <si>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</si>
  <si>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</si>
  <si>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</si>
  <si>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</si>
  <si>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</si>
  <si>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</si>
  <si>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</si>
  <si>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</si>
  <si>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</si>
  <si>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</si>
  <si>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</si>
  <si>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</si>
  <si>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</si>
  <si>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</si>
  <si>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</si>
  <si>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</si>
  <si>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</si>
  <si>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</si>
  <si>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</si>
  <si>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</si>
  <si>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</si>
  <si>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</si>
  <si>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</si>
  <si>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</si>
  <si>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</si>
  <si>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</si>
  <si>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</si>
  <si>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</si>
  <si>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</si>
  <si>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</si>
  <si>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</si>
  <si>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</si>
  <si>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</si>
  <si>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</si>
  <si>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</si>
  <si>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</si>
  <si>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</si>
  <si>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</si>
  <si>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</si>
  <si>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</si>
  <si>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</si>
  <si>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</si>
  <si>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</si>
  <si>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</si>
  <si>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</si>
  <si>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</si>
  <si>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</si>
  <si>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</si>
  <si>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</si>
  <si>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</si>
  <si>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</si>
  <si>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</si>
  <si>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</si>
  <si>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</si>
  <si>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</si>
  <si>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</si>
  <si>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</si>
  <si>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</si>
  <si>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</si>
  <si>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</si>
  <si>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</si>
  <si>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</si>
  <si>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</si>
  <si>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</si>
  <si>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</si>
  <si>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</si>
  <si>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</si>
  <si>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</si>
  <si>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</si>
  <si>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</si>
  <si>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</si>
  <si>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</si>
  <si>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</si>
  <si>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</si>
  <si>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</si>
  <si>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</si>
  <si>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</si>
  <si>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</si>
  <si>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</si>
  <si>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</si>
  <si>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</si>
  <si>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</si>
  <si>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</si>
  <si>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</si>
  <si>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</si>
  <si>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</si>
  <si>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</si>
  <si>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</si>
  <si>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</si>
  <si>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</si>
  <si>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</si>
  <si>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</si>
  <si>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</si>
  <si>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</si>
  <si>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</si>
  <si>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</si>
  <si>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</si>
  <si>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</si>
  <si>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</si>
  <si>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</si>
  <si>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</si>
  <si>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</si>
  <si>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</si>
  <si>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</si>
  <si>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</si>
  <si>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</si>
  <si>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</si>
  <si>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</si>
  <si>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</si>
  <si>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</si>
  <si>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</si>
  <si>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</si>
  <si>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</si>
  <si>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</si>
  <si>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</si>
  <si>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</si>
  <si>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</si>
  <si>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</si>
  <si>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</si>
  <si>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</si>
  <si>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</si>
  <si>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</si>
  <si>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</si>
  <si>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</si>
  <si>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</si>
  <si>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</si>
  <si>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</si>
  <si>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</si>
  <si>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</si>
  <si>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</si>
  <si>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</si>
  <si>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</si>
  <si>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</si>
  <si>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</si>
  <si>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</si>
  <si>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</si>
  <si>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</si>
  <si>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</si>
  <si>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</si>
  <si>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</si>
  <si>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</si>
  <si>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</si>
  <si>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</si>
  <si>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</si>
  <si>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</si>
  <si>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</si>
  <si>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</si>
  <si>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</si>
  <si>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</si>
  <si>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</si>
  <si>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</si>
  <si>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</si>
  <si>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</si>
  <si>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</si>
  <si>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</si>
  <si>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</si>
  <si>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</si>
  <si>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</si>
  <si>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</si>
  <si>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</si>
  <si>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</si>
  <si>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</si>
  <si>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</si>
  <si>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</si>
  <si>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</si>
  <si>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</si>
  <si>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</si>
  <si>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</si>
  <si>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</si>
  <si>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</si>
  <si>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</si>
  <si>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</si>
  <si>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</si>
  <si>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</si>
  <si>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</si>
  <si>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</si>
  <si>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</si>
  <si>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</si>
  <si>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</si>
  <si>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</si>
  <si>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</si>
  <si>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</si>
  <si>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</si>
  <si>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</si>
  <si>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</si>
  <si>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</si>
  <si>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</si>
  <si>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</si>
  <si>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</si>
  <si>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</si>
  <si>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</si>
  <si>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</si>
  <si>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</si>
  <si>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</si>
  <si>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</si>
  <si>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</si>
  <si>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</si>
  <si>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</si>
  <si>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</si>
  <si>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</si>
  <si>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</si>
  <si>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</si>
  <si>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</si>
  <si>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</si>
  <si>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</si>
  <si>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</si>
  <si>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</si>
  <si>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</si>
  <si>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</si>
  <si>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</si>
  <si>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</si>
  <si>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</si>
  <si>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</si>
  <si>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</si>
  <si>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</si>
  <si>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</si>
  <si>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</si>
  <si>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</si>
  <si>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</si>
  <si>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</si>
  <si>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</si>
  <si>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</si>
  <si>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</si>
  <si>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</si>
  <si>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</si>
  <si>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</si>
  <si>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</si>
  <si>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</si>
  <si>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</si>
  <si>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</si>
  <si>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</si>
  <si>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</si>
  <si>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</si>
  <si>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</si>
  <si>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</si>
  <si>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</si>
  <si>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</si>
  <si>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</si>
  <si>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</si>
  <si>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</si>
  <si>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</si>
  <si>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</si>
  <si>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</si>
  <si>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</si>
  <si>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</si>
  <si>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</si>
  <si>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</si>
  <si>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</si>
  <si>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</si>
  <si>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</si>
  <si>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</si>
  <si>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</si>
  <si>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</si>
  <si>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</si>
  <si>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</si>
  <si>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</si>
  <si>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</si>
  <si>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</si>
  <si>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</si>
  <si>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</si>
  <si>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</si>
  <si>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</si>
  <si>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</si>
  <si>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</si>
  <si>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</si>
  <si>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</si>
  <si>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</si>
  <si>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</si>
  <si>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</si>
  <si>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</si>
  <si>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</si>
  <si>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</si>
  <si>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</si>
  <si>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</si>
  <si>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</si>
  <si>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</si>
  <si>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</si>
  <si>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</si>
  <si>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</si>
  <si>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</si>
  <si>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</si>
  <si>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</si>
  <si>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</si>
  <si>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</si>
  <si>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</si>
  <si>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</si>
  <si>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</si>
  <si>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</si>
  <si>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</si>
  <si>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</si>
  <si>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</si>
  <si>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</si>
  <si>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</si>
  <si>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</si>
  <si>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</si>
  <si>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</si>
  <si>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</si>
  <si>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</si>
  <si>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</si>
  <si>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</si>
  <si>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</si>
  <si>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</si>
  <si>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</si>
  <si>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</si>
  <si>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</si>
  <si>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</si>
  <si>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</si>
  <si>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</si>
  <si>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</si>
  <si>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</si>
  <si>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</si>
  <si>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</si>
  <si>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</si>
  <si>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</si>
  <si>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</si>
  <si>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</si>
  <si>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</si>
  <si>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</si>
  <si>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</si>
  <si>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</si>
  <si>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</si>
  <si>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</si>
  <si>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</si>
  <si>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</si>
  <si>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</si>
  <si>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</si>
  <si>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</si>
  <si>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</si>
  <si>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</si>
  <si>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</si>
  <si>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</si>
  <si>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</si>
  <si>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</si>
  <si>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</si>
  <si>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</si>
  <si>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</si>
  <si>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</si>
  <si>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</si>
  <si>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</si>
  <si>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</si>
  <si>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</si>
  <si>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</si>
  <si>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</si>
  <si>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</si>
  <si>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</si>
  <si>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</si>
  <si>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</si>
  <si>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</si>
  <si>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</si>
  <si>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</si>
  <si>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</si>
  <si>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</si>
  <si>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</si>
  <si>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</si>
  <si>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</si>
  <si>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</si>
  <si>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</si>
  <si>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</si>
  <si>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</si>
  <si>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</si>
  <si>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</si>
  <si>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</si>
  <si>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</si>
  <si>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</si>
  <si>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</si>
  <si>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</si>
  <si>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</si>
  <si>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</si>
  <si>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</si>
  <si>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</si>
  <si>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</si>
  <si>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</si>
  <si>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</si>
  <si>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</si>
  <si>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</si>
  <si>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</si>
  <si>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</si>
  <si>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</si>
  <si>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</si>
  <si>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</si>
  <si>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</si>
  <si>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</si>
  <si>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</si>
  <si>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</si>
  <si>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</si>
  <si>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</si>
  <si>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</si>
  <si>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</si>
  <si>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</si>
  <si>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</si>
  <si>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</si>
  <si>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</si>
  <si>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</si>
  <si>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</si>
  <si>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</si>
  <si>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</si>
  <si>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</si>
  <si>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</si>
  <si>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</si>
  <si>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</si>
  <si>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</si>
  <si>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</si>
  <si>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</si>
  <si>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</si>
  <si>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</si>
  <si>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</si>
  <si>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</si>
  <si>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</si>
  <si>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</si>
  <si>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</si>
  <si>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</si>
  <si>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</si>
  <si>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</si>
  <si>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</si>
  <si>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</si>
  <si>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</si>
  <si>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</si>
  <si>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</si>
  <si>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</si>
  <si>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</si>
  <si>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</si>
  <si>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</si>
  <si>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</si>
  <si>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</si>
  <si>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</si>
  <si>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</si>
  <si>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</si>
  <si>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</si>
  <si>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</si>
  <si>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</si>
  <si>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</si>
  <si>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</si>
  <si>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</si>
  <si>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</si>
  <si>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</si>
  <si>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</si>
  <si>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</si>
  <si>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</si>
  <si>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</si>
  <si>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</si>
  <si>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</si>
  <si>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</si>
  <si>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</si>
  <si>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</si>
  <si>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</si>
  <si>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</si>
  <si>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</si>
  <si>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</si>
  <si>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</si>
  <si>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</si>
  <si>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</si>
  <si>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</si>
  <si>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</si>
  <si>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</si>
  <si>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</si>
  <si>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</si>
  <si>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</si>
  <si>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</si>
  <si>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</si>
  <si>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</si>
  <si>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</si>
  <si>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</si>
  <si>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</si>
  <si>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</si>
  <si>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</si>
  <si>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</si>
  <si>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</si>
  <si>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</si>
  <si>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</si>
  <si>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</si>
  <si>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</si>
  <si>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</si>
  <si>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</si>
  <si>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</si>
  <si>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</si>
  <si>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</si>
  <si>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</si>
  <si>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</si>
  <si>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</si>
  <si>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</si>
  <si>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</si>
  <si>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</si>
  <si>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</si>
  <si>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</si>
  <si>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</si>
  <si>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</si>
  <si>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</si>
  <si>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</si>
  <si>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</si>
  <si>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</si>
  <si>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</si>
  <si>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</si>
  <si>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</si>
  <si>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</si>
  <si>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</si>
  <si>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</si>
  <si>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</si>
  <si>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</si>
  <si>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</si>
  <si>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</si>
  <si>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</si>
  <si>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</si>
  <si>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</si>
  <si>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</si>
  <si>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</si>
  <si>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</si>
  <si>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</si>
  <si>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</si>
  <si>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</si>
  <si>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</si>
  <si>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</si>
  <si>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</si>
  <si>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</si>
  <si>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</si>
  <si>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</si>
  <si>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</si>
  <si>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</si>
  <si>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</si>
  <si>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</si>
  <si>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</si>
  <si>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</si>
  <si>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</si>
  <si>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</si>
  <si>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</si>
  <si>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</si>
  <si>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</si>
  <si>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</si>
  <si>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</si>
  <si>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</si>
  <si>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</si>
  <si>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</si>
  <si>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</si>
  <si>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</si>
  <si>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</si>
  <si>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</si>
  <si>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</si>
  <si>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</si>
  <si>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</si>
  <si>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</si>
  <si>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</si>
  <si>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</si>
  <si>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</si>
  <si>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</si>
  <si>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</si>
  <si>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</si>
  <si>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</si>
  <si>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</si>
  <si>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</si>
  <si>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</si>
  <si>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</si>
  <si>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</si>
  <si>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</si>
  <si>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</si>
  <si>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</si>
  <si>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</si>
  <si>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</si>
  <si>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</si>
  <si>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</si>
  <si>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</si>
  <si>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</si>
  <si>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</si>
  <si>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</si>
  <si>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</si>
  <si>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</si>
  <si>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</si>
  <si>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</si>
  <si>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</si>
  <si>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</si>
  <si>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</si>
  <si>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</si>
  <si>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</si>
  <si>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</si>
  <si>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</si>
  <si>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</si>
  <si>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</si>
  <si>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</si>
  <si>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</si>
  <si>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</si>
  <si>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</si>
  <si>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</si>
  <si>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</si>
  <si>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</si>
  <si>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</si>
  <si>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</si>
  <si>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</si>
  <si>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</si>
  <si>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</si>
  <si>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</si>
  <si>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</si>
  <si>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</si>
  <si>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</si>
  <si>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</si>
  <si>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</si>
  <si>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</si>
  <si>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</si>
  <si>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</si>
  <si>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</si>
  <si>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</si>
  <si>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</si>
  <si>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</si>
  <si>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</si>
  <si>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</si>
  <si>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</si>
  <si>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</si>
  <si>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</si>
  <si>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</si>
  <si>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</si>
  <si>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</si>
  <si>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</si>
  <si>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</si>
  <si>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</si>
  <si>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</si>
  <si>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</si>
  <si>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</si>
  <si>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</si>
  <si>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</si>
  <si>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</si>
  <si>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</si>
  <si>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</si>
  <si>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</si>
  <si>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</si>
  <si>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</si>
  <si>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</si>
  <si>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</si>
  <si>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</si>
  <si>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</si>
  <si>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</si>
  <si>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</si>
  <si>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</si>
  <si>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</si>
  <si>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</si>
  <si>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</si>
  <si>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</si>
  <si>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</si>
  <si>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</si>
  <si>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</si>
  <si>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</si>
  <si>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</si>
  <si>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</si>
  <si>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</si>
  <si>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</si>
  <si>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</si>
  <si>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</si>
  <si>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</si>
  <si>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</si>
  <si>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</si>
  <si>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</si>
  <si>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</si>
  <si>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</si>
  <si>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</si>
  <si>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</si>
  <si>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</si>
  <si>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</si>
  <si>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</si>
  <si>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</si>
  <si>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</si>
  <si>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</si>
  <si>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</si>
  <si>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</si>
  <si>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</si>
  <si>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</si>
  <si>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</si>
  <si>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</si>
  <si>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</si>
  <si>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</si>
  <si>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</si>
  <si>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</si>
  <si>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</si>
  <si>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</si>
  <si>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</si>
  <si>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</si>
  <si>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</si>
  <si>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</si>
  <si>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</si>
  <si>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</si>
  <si>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</si>
  <si>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</si>
  <si>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</si>
  <si>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</si>
  <si>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</si>
  <si>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</si>
  <si>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</si>
  <si>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</si>
  <si>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</si>
  <si>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</si>
  <si>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</si>
  <si>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</si>
  <si>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</si>
  <si>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</si>
  <si>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</si>
  <si>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</si>
  <si>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</si>
  <si>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</si>
  <si>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</si>
  <si>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</si>
  <si>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</si>
  <si>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</si>
  <si>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</si>
  <si>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</si>
  <si>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</si>
  <si>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</si>
  <si>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</si>
  <si>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</si>
  <si>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</si>
  <si>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</si>
  <si>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</si>
  <si>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</si>
  <si>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</si>
  <si>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</si>
  <si>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</si>
  <si>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</si>
  <si>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</si>
  <si>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</si>
  <si>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</si>
  <si>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</si>
  <si>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</si>
  <si>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</si>
  <si>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</si>
  <si>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</si>
  <si>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</si>
  <si>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</si>
  <si>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</si>
  <si>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</si>
  <si>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</si>
  <si>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</si>
  <si>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</si>
  <si>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</si>
  <si>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</si>
  <si>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</si>
  <si>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</si>
  <si>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</si>
  <si>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</si>
  <si>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</si>
  <si>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</si>
  <si>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</si>
  <si>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</si>
  <si>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</si>
  <si>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</si>
  <si>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</si>
  <si>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</si>
  <si>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</si>
  <si>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</si>
  <si>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</si>
  <si>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</si>
  <si>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</si>
  <si>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</si>
  <si>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</si>
  <si>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</si>
  <si>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</si>
  <si>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</si>
  <si>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</si>
  <si>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</si>
  <si>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</si>
  <si>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</si>
  <si>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</si>
  <si>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</si>
  <si>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</si>
  <si>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</si>
  <si>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</si>
  <si>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</si>
  <si>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</si>
  <si>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</si>
  <si>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</si>
  <si>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</si>
  <si>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</si>
  <si>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</si>
  <si>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</si>
  <si>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</si>
  <si>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</si>
  <si>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</si>
  <si>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</si>
  <si>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</si>
  <si>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</si>
  <si>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</si>
  <si>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</si>
  <si>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</si>
  <si>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</si>
  <si>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</si>
  <si>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</si>
  <si>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</si>
  <si>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</si>
  <si>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</si>
  <si>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</si>
  <si>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</si>
  <si>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</si>
  <si>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</si>
  <si>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</si>
  <si>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</si>
  <si>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</si>
  <si>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</si>
  <si>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</si>
  <si>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</si>
  <si>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</si>
  <si>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</si>
  <si>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</si>
  <si>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</si>
  <si>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</si>
  <si>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</si>
  <si>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</si>
  <si>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</si>
  <si>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</si>
  <si>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</si>
  <si>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</si>
  <si>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</si>
  <si>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</si>
  <si>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</si>
  <si>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</si>
  <si>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</si>
  <si>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</si>
  <si>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</si>
  <si>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</si>
  <si>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</si>
  <si>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</si>
  <si>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</si>
  <si>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</si>
  <si>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</si>
  <si>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</si>
  <si>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</si>
  <si>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</si>
  <si>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</si>
  <si>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</si>
  <si>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</si>
  <si>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</si>
  <si>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</si>
  <si>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</si>
  <si>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</si>
  <si>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</si>
  <si>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</si>
  <si>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</si>
  <si>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</si>
  <si>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</si>
  <si>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</si>
  <si>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</si>
  <si>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</si>
  <si>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</si>
  <si>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</si>
  <si>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</si>
  <si>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</si>
  <si>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</si>
  <si>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</si>
  <si>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</si>
  <si>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</si>
  <si>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</si>
  <si>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</si>
  <si>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</si>
  <si>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</si>
  <si>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</si>
  <si>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</si>
  <si>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</si>
  <si>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</si>
  <si>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</si>
  <si>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</si>
  <si>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</si>
  <si>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</si>
  <si>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</si>
  <si>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</si>
  <si>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</si>
  <si>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</si>
  <si>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</si>
  <si>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</si>
  <si>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</si>
  <si>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</si>
  <si>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</si>
  <si>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</si>
  <si>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</si>
  <si>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</si>
  <si>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</si>
  <si>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</si>
  <si>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</si>
  <si>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</si>
  <si>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</si>
  <si>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</si>
  <si>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</si>
  <si>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</si>
  <si>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</si>
  <si>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</si>
  <si>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</si>
  <si>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</si>
  <si>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</si>
  <si>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</si>
  <si>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</si>
  <si>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</si>
  <si>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</si>
  <si>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</si>
  <si>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</si>
  <si>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</si>
  <si>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</si>
  <si>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</si>
  <si>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</si>
  <si>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</si>
  <si>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</si>
  <si>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</si>
  <si>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</si>
  <si>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</si>
  <si>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</si>
  <si>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</si>
  <si>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</si>
  <si>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</si>
  <si>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</si>
  <si>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</si>
  <si>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</si>
  <si>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</si>
  <si>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</si>
  <si>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</si>
  <si>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</si>
  <si>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</si>
  <si>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</si>
  <si>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</si>
  <si>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</si>
  <si>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</si>
  <si>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</si>
  <si>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</si>
  <si>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</si>
  <si>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</si>
  <si>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</si>
  <si>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</si>
  <si>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</si>
  <si>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</si>
  <si>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</si>
  <si>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</si>
  <si>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</si>
  <si>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</si>
  <si>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</si>
  <si>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</si>
  <si>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</si>
  <si>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</si>
  <si>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</si>
  <si>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</si>
  <si>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</si>
  <si>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</si>
  <si>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</si>
  <si>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</si>
  <si>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</si>
  <si>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</si>
  <si>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</si>
  <si>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</si>
  <si>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</si>
  <si>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</si>
  <si>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</si>
  <si>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</si>
  <si>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</si>
  <si>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</si>
  <si>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</si>
  <si>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</si>
  <si>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</si>
  <si>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</si>
  <si>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</si>
  <si>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</si>
  <si>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</si>
  <si>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</si>
  <si>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</si>
  <si>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</si>
  <si>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</si>
  <si>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</si>
  <si>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</si>
  <si>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</si>
  <si>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</si>
  <si>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</si>
  <si>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</si>
  <si>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</si>
  <si>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</si>
  <si>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</si>
  <si>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</si>
  <si>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</si>
  <si>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</si>
  <si>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</si>
  <si>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</si>
  <si>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</si>
  <si>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</si>
  <si>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</si>
  <si>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</si>
  <si>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</si>
  <si>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</si>
  <si>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</si>
  <si>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</si>
  <si>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</si>
  <si>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</si>
  <si>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</si>
  <si>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</si>
  <si>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</si>
  <si>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</si>
  <si>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</si>
  <si>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</si>
  <si>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</si>
  <si>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</si>
  <si>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</si>
  <si>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</si>
  <si>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</si>
  <si>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</si>
  <si>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</si>
  <si>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</si>
  <si>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</si>
  <si>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</si>
  <si>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</si>
  <si>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</si>
  <si>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</si>
  <si>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</si>
  <si>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</si>
  <si>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</si>
  <si>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</si>
  <si>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</si>
  <si>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</si>
  <si>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</si>
  <si>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</si>
  <si>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</si>
  <si>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</si>
  <si>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</si>
  <si>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</si>
  <si>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</si>
  <si>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</si>
  <si>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</si>
  <si>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</si>
  <si>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</si>
  <si>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</si>
  <si>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</si>
  <si>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</si>
  <si>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</si>
  <si>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</si>
  <si>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</si>
  <si>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</si>
  <si>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</si>
  <si>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</si>
  <si>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</si>
  <si>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</si>
  <si>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</si>
  <si>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</si>
  <si>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</si>
  <si>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</si>
  <si>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</si>
  <si>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</si>
  <si>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</si>
  <si>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</si>
  <si>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</si>
  <si>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</si>
  <si>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</si>
  <si>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</si>
  <si>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</si>
  <si>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</si>
  <si>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</si>
  <si>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</si>
  <si>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</si>
  <si>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</si>
  <si>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</si>
  <si>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</si>
  <si>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</si>
  <si>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</si>
  <si>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</si>
  <si>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</si>
  <si>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</si>
  <si>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</si>
  <si>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</si>
  <si>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</si>
  <si>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</si>
  <si>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</si>
  <si>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</si>
  <si>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</si>
  <si>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</si>
  <si>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</si>
  <si>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</si>
  <si>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</si>
  <si>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</si>
  <si>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</si>
  <si>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</si>
  <si>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</si>
  <si>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</si>
  <si>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</si>
  <si>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</si>
  <si>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</si>
  <si>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</si>
  <si>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</si>
  <si>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</si>
  <si>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</si>
  <si>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</si>
  <si>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</si>
  <si>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</si>
  <si>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</si>
  <si>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</si>
  <si>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</si>
  <si>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</si>
  <si>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</si>
  <si>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</si>
  <si>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</si>
  <si>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</si>
  <si>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</si>
  <si>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</si>
  <si>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</si>
  <si>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</si>
  <si>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</si>
  <si>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</si>
  <si>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</si>
  <si>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</si>
  <si>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</si>
  <si>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</si>
  <si>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</si>
  <si>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</si>
  <si>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</si>
  <si>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</si>
  <si>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</si>
  <si>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</si>
  <si>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</si>
  <si>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</si>
  <si>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</si>
  <si>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</si>
  <si>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</si>
  <si>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</si>
  <si>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</si>
  <si>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</si>
  <si>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</si>
  <si>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</si>
  <si>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</si>
  <si>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</si>
  <si>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</si>
  <si>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</si>
  <si>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</si>
  <si>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</si>
  <si>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</si>
  <si>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</si>
  <si>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</si>
  <si>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</si>
  <si>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</si>
  <si>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</si>
  <si>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</si>
  <si>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</si>
  <si>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</si>
  <si>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</si>
  <si>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</si>
  <si>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</si>
  <si>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</si>
  <si>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</si>
  <si>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</si>
  <si>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</si>
  <si>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</si>
  <si>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</si>
  <si>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</si>
  <si>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</si>
  <si>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</si>
  <si>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</si>
  <si>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</si>
  <si>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</si>
  <si>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</si>
  <si>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</si>
  <si>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</si>
  <si>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</si>
  <si>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</si>
  <si>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</si>
  <si>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</si>
  <si>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</si>
  <si>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</si>
  <si>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</si>
  <si>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</si>
  <si>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</si>
  <si>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</si>
  <si>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</si>
  <si>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</si>
  <si>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</si>
  <si>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</si>
  <si>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</si>
  <si>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</si>
  <si>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</si>
  <si>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</si>
  <si>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</si>
  <si>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</si>
  <si>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</si>
  <si>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</si>
  <si>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</si>
  <si>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</si>
  <si>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</si>
  <si>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</si>
  <si>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</si>
  <si>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</si>
  <si>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</si>
  <si>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</si>
  <si>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</si>
  <si>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</si>
  <si>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</si>
  <si>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</si>
  <si>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</si>
  <si>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</si>
  <si>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</si>
  <si>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</si>
  <si>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</si>
  <si>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</si>
  <si>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</si>
  <si>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</si>
  <si>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</si>
  <si>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</si>
  <si>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</si>
  <si>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</si>
  <si>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</si>
  <si>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</si>
  <si>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</si>
  <si>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</si>
  <si>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</si>
  <si>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</si>
  <si>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</si>
  <si>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</si>
  <si>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</si>
  <si>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</si>
  <si>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</si>
  <si>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</si>
  <si>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</si>
  <si>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</si>
  <si>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</si>
  <si>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</si>
  <si>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</si>
  <si>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</si>
  <si>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</si>
  <si>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</si>
  <si>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</si>
  <si>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</si>
  <si>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</si>
  <si>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</si>
  <si>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</si>
  <si>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</si>
  <si>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</si>
  <si>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</si>
  <si>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</si>
  <si>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</si>
  <si>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</si>
  <si>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</si>
  <si>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</si>
  <si>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</si>
  <si>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</si>
  <si>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</si>
  <si>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</si>
  <si>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</si>
  <si>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</si>
  <si>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</si>
  <si>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</si>
  <si>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</si>
  <si>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</si>
  <si>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</si>
  <si>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</si>
  <si>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</si>
  <si>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</si>
  <si>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</si>
  <si>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</si>
  <si>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</si>
  <si>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</si>
  <si>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</si>
  <si>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</si>
  <si>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</si>
  <si>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</si>
  <si>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</si>
  <si>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</si>
  <si>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</si>
  <si>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</si>
  <si>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</si>
  <si>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</si>
  <si>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</si>
  <si>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</si>
  <si>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</si>
  <si>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</si>
  <si>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</si>
  <si>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</si>
  <si>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</si>
  <si>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</si>
  <si>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</si>
  <si>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</si>
  <si>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</si>
  <si>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</si>
  <si>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</si>
  <si>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</si>
  <si>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</si>
  <si>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</si>
  <si>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</si>
  <si>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</si>
  <si>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</si>
  <si>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</si>
  <si>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</si>
  <si>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</si>
  <si>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</si>
  <si>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</si>
  <si>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</si>
  <si>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</si>
  <si>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</si>
  <si>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</si>
  <si>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</si>
  <si>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</si>
  <si>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</si>
  <si>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</si>
  <si>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</si>
  <si>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</si>
  <si>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</si>
  <si>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</si>
  <si>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</si>
  <si>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</si>
  <si>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</si>
  <si>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</si>
  <si>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</si>
  <si>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</si>
  <si>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</si>
  <si>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</si>
  <si>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</si>
  <si>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</si>
  <si>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</si>
  <si>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</si>
  <si>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</si>
  <si>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</si>
  <si>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</si>
  <si>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</si>
  <si>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</si>
  <si>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</si>
  <si>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</si>
  <si>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</si>
  <si>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</si>
  <si>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</si>
  <si>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</si>
  <si>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</si>
  <si>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</si>
  <si>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</si>
  <si>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</si>
  <si>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</si>
  <si>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</si>
  <si>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</si>
  <si>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</si>
  <si>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</si>
  <si>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</si>
  <si>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</si>
  <si>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</si>
  <si>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</si>
  <si>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</si>
  <si>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</si>
  <si>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</si>
  <si>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</si>
  <si>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</si>
  <si>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</si>
  <si>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</si>
  <si>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</si>
  <si>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</si>
  <si>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</si>
  <si>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</si>
  <si>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</si>
  <si>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</si>
  <si>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</si>
  <si>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</si>
  <si>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</si>
  <si>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</si>
  <si>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</si>
  <si>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</si>
  <si>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</si>
  <si>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</si>
  <si>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</si>
  <si>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</si>
  <si>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</si>
  <si>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</si>
  <si>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</si>
  <si>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</si>
  <si>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</si>
  <si>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</si>
  <si>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</si>
  <si>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</si>
  <si>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</si>
  <si>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</si>
  <si>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</si>
  <si>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</si>
  <si>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</si>
  <si>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</si>
  <si>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</si>
  <si>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</si>
  <si>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</si>
  <si>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</si>
  <si>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</si>
  <si>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</si>
  <si>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</si>
  <si>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</si>
  <si>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</si>
  <si>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</si>
  <si>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</si>
  <si>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</si>
  <si>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</si>
  <si>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</si>
  <si>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</si>
  <si>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</si>
  <si>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</si>
  <si>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</si>
  <si>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</si>
  <si>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</si>
  <si>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</si>
  <si>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</si>
  <si>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</si>
  <si>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</si>
  <si>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</si>
  <si>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</si>
  <si>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</si>
  <si>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</si>
  <si>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</si>
  <si>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</si>
  <si>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</si>
  <si>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</si>
  <si>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</si>
  <si>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</si>
  <si>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</si>
  <si>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</si>
  <si>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</si>
  <si>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</si>
  <si>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</si>
  <si>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</si>
  <si>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</si>
  <si>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</si>
  <si>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</si>
  <si>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</si>
  <si>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</si>
  <si>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</si>
  <si>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</si>
  <si>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</si>
  <si>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</si>
  <si>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</si>
  <si>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</si>
  <si>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</si>
  <si>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</si>
  <si>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</si>
  <si>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</si>
  <si>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</si>
  <si>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</si>
  <si>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</si>
  <si>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</si>
  <si>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</si>
  <si>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</si>
  <si>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</si>
  <si>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</si>
  <si>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</si>
  <si>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</si>
  <si>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</si>
  <si>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</si>
  <si>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</si>
  <si>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</si>
  <si>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</si>
  <si>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</si>
  <si>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</si>
  <si>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</si>
  <si>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</si>
  <si>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</si>
  <si>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</si>
  <si>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</si>
  <si>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</si>
  <si>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</si>
  <si>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</si>
  <si>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</si>
  <si>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</si>
  <si>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</si>
  <si>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</si>
  <si>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</si>
  <si>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</si>
  <si>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</si>
  <si>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</si>
  <si>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</si>
  <si>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</si>
  <si>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</si>
  <si>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</si>
  <si>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</si>
  <si>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</si>
  <si>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</si>
  <si>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</si>
  <si>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</si>
  <si>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</si>
  <si>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</si>
  <si>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</si>
  <si>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</si>
  <si>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</si>
  <si>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</si>
  <si>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</si>
  <si>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</si>
  <si>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</si>
  <si>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</si>
  <si>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</si>
  <si>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</si>
  <si>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</si>
  <si>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</si>
  <si>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</si>
  <si>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</si>
  <si>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</si>
  <si>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</si>
  <si>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</si>
  <si>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</si>
  <si>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</si>
  <si>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</si>
  <si>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</si>
  <si>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</si>
  <si>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</si>
  <si>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</si>
  <si>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</si>
  <si>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</si>
  <si>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</si>
  <si>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</si>
  <si>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</si>
  <si>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</si>
  <si>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</si>
  <si>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</si>
  <si>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</si>
  <si>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</si>
  <si>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</si>
  <si>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</si>
  <si>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</si>
  <si>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</si>
  <si>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</si>
  <si>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</si>
  <si>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</si>
  <si>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</si>
  <si>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</si>
  <si>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</si>
  <si>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</si>
  <si>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</si>
  <si>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</si>
  <si>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</si>
  <si>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</si>
  <si>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</si>
  <si>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</si>
  <si>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</si>
  <si>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</si>
  <si>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</si>
  <si>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</si>
  <si>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</si>
  <si>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</si>
  <si>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</si>
  <si>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</si>
  <si>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</si>
  <si>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</si>
  <si>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</si>
  <si>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</si>
  <si>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</si>
  <si>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</si>
  <si>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</si>
  <si>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</si>
  <si>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</si>
  <si>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</si>
  <si>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</si>
  <si>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</si>
  <si>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</si>
  <si>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</si>
  <si>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</si>
  <si>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</si>
  <si>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</si>
  <si>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</si>
  <si>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</si>
  <si>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</si>
  <si>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</si>
  <si>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</si>
  <si>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</si>
  <si>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</si>
  <si>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</si>
  <si>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</si>
  <si>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</si>
  <si>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</si>
  <si>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</si>
  <si>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</si>
  <si>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</si>
  <si>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</si>
  <si>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</si>
  <si>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</si>
  <si>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</si>
  <si>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</si>
  <si>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</si>
  <si>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</si>
  <si>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</si>
  <si>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</si>
  <si>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</si>
  <si>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</si>
  <si>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</si>
  <si>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</si>
  <si>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</si>
  <si>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</si>
  <si>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</si>
  <si>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</si>
  <si>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</si>
  <si>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</si>
  <si>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</si>
  <si>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</si>
  <si>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</si>
  <si>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</si>
  <si>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</si>
  <si>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</si>
  <si>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</si>
  <si>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</si>
  <si>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</si>
  <si>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</si>
  <si>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</si>
  <si>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</si>
  <si>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</si>
  <si>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</si>
  <si>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</si>
  <si>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</si>
  <si>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</si>
  <si>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</si>
  <si>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</si>
  <si>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</si>
  <si>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</si>
  <si>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</si>
  <si>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</si>
  <si>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</si>
  <si>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</si>
  <si>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</si>
  <si>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</si>
  <si>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</si>
  <si>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</si>
  <si>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</si>
  <si>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</si>
  <si>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</si>
  <si>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</si>
  <si>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</si>
  <si>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</si>
  <si>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</si>
  <si>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</si>
  <si>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</si>
  <si>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</si>
  <si>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</si>
  <si>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</si>
  <si>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</si>
  <si>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</si>
  <si>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</si>
  <si>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</si>
  <si>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</si>
  <si>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</si>
  <si>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</si>
  <si>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</si>
  <si>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</si>
  <si>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</si>
  <si>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</si>
  <si>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</si>
  <si>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</si>
  <si>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</si>
  <si>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</si>
  <si>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</si>
  <si>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</si>
  <si>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</si>
  <si>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</si>
  <si>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</si>
  <si>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</si>
  <si>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</si>
  <si>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</si>
  <si>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</si>
  <si>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</si>
  <si>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</si>
  <si>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</si>
  <si>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</si>
  <si>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</si>
  <si>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</si>
  <si>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</si>
  <si>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</si>
  <si>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</si>
  <si>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</si>
  <si>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</si>
  <si>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</si>
  <si>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</si>
  <si>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</si>
  <si>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</si>
  <si>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</si>
  <si>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</si>
  <si>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</si>
  <si>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</si>
  <si>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</si>
  <si>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</si>
  <si>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</si>
  <si>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</si>
  <si>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</si>
  <si>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</si>
  <si>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</si>
  <si>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</si>
  <si>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</si>
  <si>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</si>
  <si>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</si>
  <si>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</si>
  <si>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</si>
  <si>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</si>
  <si>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</si>
  <si>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</si>
  <si>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</si>
  <si>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</si>
  <si>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</si>
  <si>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</si>
  <si>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</si>
  <si>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</si>
  <si>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</si>
  <si>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</si>
  <si>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</si>
  <si>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</si>
  <si>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</si>
  <si>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</si>
  <si>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</si>
  <si>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</si>
  <si>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</si>
  <si>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</si>
  <si>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</si>
  <si>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</si>
  <si>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</si>
  <si>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</si>
  <si>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</si>
  <si>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</si>
  <si>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</si>
  <si>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</si>
  <si>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</si>
  <si>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</si>
  <si>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</si>
  <si>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</si>
  <si>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</si>
  <si>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</si>
  <si>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</si>
  <si>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</si>
  <si>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</si>
  <si>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</si>
  <si>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</si>
  <si>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</si>
  <si>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</si>
  <si>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</si>
  <si>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</si>
  <si>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</si>
  <si>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</si>
  <si>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</si>
  <si>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</si>
  <si>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</si>
  <si>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</si>
  <si>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</si>
  <si>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</si>
  <si>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</si>
  <si>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</si>
  <si>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</si>
  <si>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</si>
  <si>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</si>
  <si>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</si>
  <si>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</si>
  <si>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</si>
  <si>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</si>
  <si>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</si>
  <si>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</si>
  <si>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</si>
  <si>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</si>
  <si>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</si>
  <si>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</si>
  <si>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</si>
  <si>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</si>
  <si>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</si>
  <si>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</si>
  <si>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</si>
  <si>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</si>
  <si>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</si>
  <si>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</si>
  <si>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</si>
  <si>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</si>
  <si>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</si>
  <si>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</si>
  <si>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</si>
  <si>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</si>
  <si>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</si>
  <si>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</si>
  <si>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</si>
  <si>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</si>
  <si>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</si>
  <si>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</si>
  <si>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</si>
  <si>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</si>
  <si>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</si>
  <si>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</si>
  <si>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</si>
  <si>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</si>
  <si>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</si>
  <si>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</si>
  <si>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</si>
  <si>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</si>
  <si>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</si>
  <si>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</si>
  <si>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</si>
  <si>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</si>
  <si>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</si>
  <si>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</si>
  <si>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</si>
  <si>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</si>
  <si>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</si>
  <si>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</si>
  <si>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</si>
  <si>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</si>
  <si>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</si>
  <si>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</si>
  <si>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</si>
  <si>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</si>
  <si>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</si>
  <si>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</si>
  <si>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</si>
  <si>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</si>
  <si>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</si>
  <si>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</si>
  <si>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</si>
  <si>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</si>
  <si>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</si>
  <si>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</si>
  <si>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</si>
  <si>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</si>
  <si>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</si>
  <si>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</si>
  <si>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</si>
  <si>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</si>
  <si>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</si>
  <si>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</si>
  <si>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</si>
  <si>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</si>
  <si>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</si>
  <si>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</si>
  <si>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</si>
  <si>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</si>
  <si>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</si>
  <si>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</si>
  <si>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</si>
  <si>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</si>
  <si>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</si>
  <si>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</si>
  <si>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</si>
  <si>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</si>
  <si>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</si>
  <si>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</si>
  <si>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</si>
  <si>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</si>
  <si>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</si>
  <si>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</si>
  <si>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</si>
  <si>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</si>
  <si>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</si>
  <si>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</si>
  <si>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</si>
  <si>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</si>
  <si>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</si>
  <si>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</si>
  <si>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</si>
  <si>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</si>
  <si>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</si>
  <si>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</si>
  <si>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</si>
  <si>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</si>
  <si>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</si>
  <si>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</si>
  <si>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</si>
  <si>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</si>
  <si>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</si>
  <si>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</si>
  <si>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</si>
  <si>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</si>
  <si>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</si>
  <si>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</si>
  <si>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</si>
  <si>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</si>
  <si>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</si>
  <si>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</si>
  <si>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</si>
  <si>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</si>
  <si>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</si>
  <si>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</si>
  <si>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</si>
  <si>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</si>
  <si>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</si>
  <si>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</si>
  <si>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</si>
  <si>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</si>
  <si>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</si>
  <si>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</si>
  <si>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</si>
  <si>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</si>
  <si>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</si>
  <si>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</si>
  <si>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</si>
  <si>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</si>
  <si>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</si>
  <si>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</si>
  <si>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</si>
  <si>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</si>
  <si>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</si>
  <si>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</si>
  <si>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</si>
  <si>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</si>
  <si>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</si>
  <si>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</si>
  <si>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</si>
  <si>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</si>
  <si>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</si>
  <si>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</si>
  <si>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</si>
  <si>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</si>
  <si>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</si>
  <si>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</si>
  <si>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</si>
  <si>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</si>
  <si>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</si>
  <si>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</si>
  <si>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</si>
  <si>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</si>
  <si>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</si>
  <si>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</si>
  <si>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</si>
  <si>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</si>
  <si>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</si>
  <si>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</si>
  <si>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</si>
  <si>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</si>
  <si>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</si>
  <si>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</si>
  <si>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</si>
  <si>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</si>
  <si>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</si>
  <si>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</si>
  <si>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</si>
  <si>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</si>
  <si>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</si>
  <si>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</si>
  <si>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</si>
  <si>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</si>
  <si>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</si>
  <si>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</si>
  <si>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</si>
  <si>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</si>
  <si>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</si>
  <si>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</si>
  <si>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</si>
  <si>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</si>
  <si>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</si>
  <si>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</si>
  <si>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</si>
  <si>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</si>
  <si>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</si>
  <si>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</si>
  <si>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</si>
  <si>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</si>
  <si>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</si>
  <si>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</si>
  <si>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</si>
  <si>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</si>
  <si>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</si>
  <si>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</si>
  <si>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</si>
  <si>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</si>
  <si>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</si>
  <si>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</si>
  <si>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</si>
  <si>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</si>
  <si>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</si>
  <si>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</si>
  <si>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</si>
  <si>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</si>
  <si>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</si>
  <si>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</si>
  <si>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</si>
  <si>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</si>
  <si>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</si>
  <si>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</si>
  <si>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</si>
  <si>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</si>
  <si>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</si>
  <si>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</si>
  <si>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</si>
  <si>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</si>
  <si>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</si>
  <si>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</si>
  <si>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</si>
  <si>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</si>
  <si>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</si>
  <si>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</si>
  <si>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</si>
  <si>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</si>
  <si>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</si>
  <si>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</si>
  <si>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</si>
  <si>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</si>
  <si>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</si>
  <si>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</si>
  <si>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</si>
  <si>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</si>
  <si>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</si>
  <si>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</si>
  <si>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</si>
  <si>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</si>
  <si>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</si>
  <si>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</si>
  <si>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</si>
  <si>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</si>
  <si>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</si>
  <si>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</si>
  <si>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</si>
  <si>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</si>
  <si>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</si>
  <si>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</si>
  <si>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</si>
  <si>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</si>
  <si>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</si>
  <si>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</si>
  <si>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</si>
  <si>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</si>
  <si>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</si>
  <si>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</si>
  <si>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</si>
  <si>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</si>
  <si>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</si>
  <si>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</si>
  <si>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</si>
  <si>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</si>
  <si>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</si>
  <si>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</si>
  <si>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</si>
  <si>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</si>
  <si>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</si>
  <si>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</si>
  <si>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</si>
  <si>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</si>
  <si>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</si>
  <si>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</si>
  <si>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</si>
  <si>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</si>
  <si>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</si>
  <si>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</si>
  <si>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</si>
  <si>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</si>
  <si>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</si>
  <si>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</si>
  <si>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</si>
  <si>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</si>
  <si>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</si>
  <si>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</si>
  <si>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</si>
  <si>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</si>
  <si>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</si>
  <si>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</si>
  <si>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</si>
  <si>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</si>
  <si>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</si>
  <si>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</si>
  <si>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</si>
  <si>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</si>
  <si>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</si>
  <si>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</si>
  <si>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</si>
  <si>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</si>
  <si>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</si>
  <si>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</si>
  <si>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</si>
  <si>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</si>
  <si>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</si>
  <si>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</si>
  <si>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</si>
  <si>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</si>
  <si>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</si>
  <si>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</si>
  <si>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</si>
  <si>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</si>
  <si>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</si>
  <si>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</si>
  <si>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</si>
  <si>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</si>
  <si>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</si>
  <si>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</si>
  <si>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</si>
  <si>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</si>
  <si>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</si>
  <si>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</si>
  <si>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</si>
  <si>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</si>
  <si>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</si>
  <si>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</si>
  <si>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</si>
  <si>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</si>
  <si>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</si>
  <si>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</si>
  <si>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</si>
  <si>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</si>
  <si>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</si>
  <si>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</si>
  <si>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</si>
  <si>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</si>
  <si>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</si>
  <si>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</si>
  <si>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</si>
  <si>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</si>
  <si>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</si>
  <si>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</si>
  <si>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</si>
  <si>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</si>
  <si>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</si>
  <si>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</si>
  <si>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</si>
  <si>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</si>
  <si>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</si>
  <si>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</si>
  <si>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</si>
  <si>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</si>
  <si>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</si>
  <si>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</si>
  <si>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</si>
  <si>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</si>
  <si>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</si>
  <si>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</si>
  <si>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</si>
  <si>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</si>
  <si>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</si>
  <si>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</si>
  <si>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</si>
  <si>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</si>
  <si>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</si>
  <si>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</si>
  <si>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</si>
  <si>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</si>
  <si>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</si>
  <si>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</si>
  <si>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</si>
  <si>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</si>
  <si>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</si>
  <si>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</si>
  <si>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</si>
  <si>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</si>
  <si>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</si>
  <si>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</si>
  <si>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</si>
  <si>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</si>
  <si>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</si>
  <si>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</si>
  <si>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</si>
  <si>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</si>
  <si>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</si>
  <si>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</si>
  <si>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</si>
  <si>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</si>
  <si>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</si>
  <si>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</si>
  <si>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</si>
  <si>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</si>
  <si>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</si>
  <si>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</si>
  <si>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</si>
  <si>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</si>
  <si>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</si>
  <si>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</si>
  <si>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</si>
  <si>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</si>
  <si>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</si>
  <si>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</si>
  <si>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</si>
  <si>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</si>
  <si>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</si>
  <si>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</si>
  <si>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</si>
  <si>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</si>
  <si>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</si>
  <si>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</si>
  <si>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</si>
  <si>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</si>
  <si>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</si>
  <si>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</si>
  <si>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</si>
  <si>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</si>
  <si>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</si>
  <si>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</si>
  <si>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</si>
  <si>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</si>
  <si>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</si>
  <si>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</si>
  <si>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</si>
  <si>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</si>
  <si>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</si>
  <si>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</si>
  <si>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</si>
  <si>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</si>
  <si>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</si>
  <si>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</si>
  <si>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</si>
  <si>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</si>
  <si>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</si>
  <si>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</si>
  <si>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</si>
  <si>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</si>
  <si>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</si>
  <si>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</si>
  <si>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</si>
  <si>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</si>
  <si>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</si>
  <si>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</si>
  <si>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</si>
  <si>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</si>
  <si>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</si>
  <si>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</si>
  <si>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</si>
  <si>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</si>
  <si>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</si>
  <si>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</si>
  <si>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</si>
  <si>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</si>
  <si>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</si>
  <si>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</si>
  <si>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</si>
  <si>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</si>
  <si>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</si>
  <si>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</si>
  <si>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</si>
  <si>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</si>
  <si>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</si>
  <si>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</si>
  <si>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</si>
  <si>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</si>
  <si>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</si>
  <si>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</si>
  <si>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</si>
  <si>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</si>
  <si>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</si>
  <si>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</si>
  <si>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</si>
  <si>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</si>
  <si>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</si>
  <si>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</si>
  <si>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</si>
  <si>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</si>
  <si>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</si>
  <si>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</si>
  <si>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</si>
  <si>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</si>
  <si>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</si>
  <si>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</si>
  <si>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</si>
  <si>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</si>
  <si>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</si>
  <si>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</si>
  <si>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</si>
  <si>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</si>
  <si>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</si>
  <si>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</si>
  <si>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</si>
  <si>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</si>
  <si>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</si>
  <si>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</si>
  <si>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</si>
  <si>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</si>
  <si>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</si>
  <si>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</si>
  <si>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</si>
  <si>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</si>
  <si>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</si>
  <si>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</si>
  <si>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</si>
  <si>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</si>
  <si>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</si>
  <si>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</si>
  <si>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</si>
  <si>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</si>
  <si>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</si>
  <si>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</si>
  <si>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</si>
  <si>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</si>
  <si>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</si>
  <si>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</si>
  <si>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</si>
  <si>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</si>
  <si>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</si>
  <si>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</si>
  <si>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</si>
  <si>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</si>
  <si>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</si>
  <si>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</si>
  <si>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</si>
  <si>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</si>
  <si>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</si>
  <si>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</si>
  <si>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</si>
  <si>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</si>
  <si>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</si>
  <si>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</si>
  <si>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</si>
  <si>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</si>
  <si>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</si>
  <si>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</si>
  <si>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</si>
  <si>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</si>
  <si>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</si>
  <si>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</si>
  <si>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</si>
  <si>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</si>
  <si>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</si>
  <si>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</si>
  <si>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</si>
  <si>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</si>
  <si>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</si>
  <si>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</si>
  <si>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</si>
  <si>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</si>
  <si>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</si>
  <si>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</si>
  <si>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</si>
  <si>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</si>
  <si>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</si>
  <si>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</si>
  <si>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</si>
  <si>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</si>
  <si>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</si>
  <si>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</si>
  <si>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</si>
  <si>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</si>
  <si>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</si>
  <si>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</si>
  <si>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</si>
  <si>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</si>
  <si>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</si>
  <si>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</si>
  <si>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</si>
  <si>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</si>
  <si>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</si>
  <si>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</si>
  <si>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</si>
  <si>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</si>
  <si>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</si>
  <si>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</si>
  <si>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</si>
  <si>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</si>
  <si>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</si>
  <si>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</si>
  <si>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</si>
  <si>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</si>
  <si>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</si>
  <si>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</si>
  <si>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</si>
  <si>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</si>
  <si>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</si>
  <si>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</si>
  <si>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</si>
  <si>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</si>
  <si>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</si>
  <si>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</si>
  <si>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</si>
  <si>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</si>
  <si>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</si>
  <si>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</si>
  <si>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</si>
  <si>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</si>
  <si>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</si>
  <si>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</si>
  <si>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</si>
  <si>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</si>
  <si>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</si>
  <si>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</si>
  <si>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</si>
  <si>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</si>
  <si>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</si>
  <si>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</si>
  <si>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</si>
  <si>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</si>
  <si>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</si>
  <si>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</si>
  <si>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</si>
  <si>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</si>
  <si>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</si>
  <si>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</si>
  <si>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</si>
  <si>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</si>
  <si>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</si>
  <si>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</si>
  <si>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</si>
  <si>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</si>
  <si>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</si>
  <si>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</si>
  <si>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</si>
  <si>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</si>
  <si>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</si>
  <si>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</si>
  <si>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</si>
  <si>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</si>
  <si>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</si>
  <si>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</si>
  <si>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</si>
  <si>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</si>
  <si>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</si>
  <si>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</si>
  <si>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</si>
  <si>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</si>
  <si>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</si>
  <si>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</si>
  <si>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</si>
  <si>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</si>
  <si>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</si>
  <si>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</si>
  <si>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</si>
  <si>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</si>
  <si>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</si>
  <si>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</si>
  <si>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</si>
  <si>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</si>
  <si>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</si>
  <si>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</si>
  <si>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</si>
  <si>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</si>
  <si>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</si>
  <si>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</si>
  <si>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</si>
  <si>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</si>
  <si>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</si>
  <si>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</si>
  <si>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</si>
  <si>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</si>
  <si>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</si>
  <si>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</si>
  <si>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</si>
  <si>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</si>
  <si>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</si>
  <si>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</si>
  <si>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</si>
  <si>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</si>
  <si>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</si>
  <si>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</si>
  <si>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</si>
  <si>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</si>
  <si>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</si>
  <si>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</si>
  <si>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</si>
  <si>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</si>
  <si>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</si>
  <si>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</si>
  <si>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</si>
  <si>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</si>
  <si>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</si>
  <si>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</si>
  <si>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</si>
  <si>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</si>
  <si>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</si>
  <si>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</si>
  <si>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</si>
  <si>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</si>
  <si>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</si>
  <si>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</si>
  <si>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</si>
  <si>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</si>
  <si>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</si>
  <si>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</si>
  <si>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</si>
  <si>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</si>
  <si>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</si>
  <si>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</si>
  <si>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</si>
  <si>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</si>
  <si>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</si>
  <si>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</si>
  <si>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</si>
  <si>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</si>
  <si>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</si>
  <si>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</si>
  <si>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</si>
  <si>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</si>
  <si>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</si>
  <si>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</si>
  <si>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</si>
  <si>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</si>
  <si>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</si>
  <si>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</si>
  <si>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</si>
  <si>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</si>
  <si>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</si>
  <si>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</si>
  <si>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</si>
  <si>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</si>
  <si>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</si>
  <si>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</si>
  <si>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</si>
  <si>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</si>
  <si>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</si>
  <si>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</si>
  <si>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</si>
  <si>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</si>
  <si>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</si>
  <si>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</si>
  <si>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</si>
  <si>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</si>
  <si>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</si>
  <si>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</si>
  <si>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</si>
  <si>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</si>
  <si>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</si>
  <si>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</si>
  <si>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</si>
  <si>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</si>
  <si>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</si>
  <si>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</si>
  <si>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</si>
  <si>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</si>
  <si>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</si>
  <si>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</si>
  <si>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</si>
  <si>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</si>
  <si>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</si>
  <si>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</si>
  <si>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</si>
  <si>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</si>
  <si>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</si>
  <si>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</si>
  <si>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</si>
  <si>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</si>
  <si>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</si>
  <si>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</si>
  <si>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</si>
  <si>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</si>
  <si>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</si>
  <si>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</si>
  <si>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</si>
  <si>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</si>
  <si>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</si>
  <si>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</si>
  <si>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</si>
  <si>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</si>
  <si>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</si>
  <si>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</si>
  <si>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</si>
  <si>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</si>
  <si>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</si>
  <si>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</si>
  <si>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</si>
  <si>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</si>
  <si>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</si>
  <si>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</si>
  <si>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</si>
  <si>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</si>
  <si>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</si>
  <si>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</si>
  <si>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</si>
  <si>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</si>
  <si>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</si>
  <si>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</si>
  <si>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</si>
  <si>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</si>
  <si>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</si>
  <si>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</si>
  <si>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</si>
  <si>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</si>
  <si>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</si>
  <si>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</si>
  <si>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</si>
  <si>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</si>
  <si>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</si>
  <si>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</si>
  <si>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</si>
  <si>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</si>
  <si>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</si>
  <si>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</si>
  <si>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</si>
  <si>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</si>
  <si>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</si>
  <si>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</si>
  <si>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</si>
  <si>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</si>
  <si>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</si>
  <si>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</si>
  <si>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</si>
  <si>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</si>
  <si>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</si>
  <si>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</si>
  <si>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</si>
  <si>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</si>
  <si>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</si>
  <si>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</si>
  <si>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</si>
  <si>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</si>
  <si>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</si>
  <si>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</si>
  <si>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</si>
  <si>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</si>
  <si>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</si>
  <si>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</si>
  <si>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</si>
  <si>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</si>
  <si>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</si>
  <si>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</si>
  <si>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</si>
  <si>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</si>
  <si>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</si>
  <si>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</si>
  <si>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</si>
  <si>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</si>
  <si>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</si>
  <si>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</si>
  <si>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</si>
  <si>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</si>
  <si>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</si>
  <si>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</si>
  <si>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</si>
  <si>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</si>
  <si>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</si>
  <si>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</si>
  <si>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</si>
  <si>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</si>
  <si>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</si>
  <si>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</si>
  <si>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</si>
  <si>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</si>
  <si>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</si>
  <si>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</si>
  <si>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</si>
  <si>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</si>
  <si>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</si>
  <si>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</si>
  <si>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</si>
  <si>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</si>
  <si>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</si>
  <si>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</si>
  <si>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</si>
  <si>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</si>
  <si>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</si>
  <si>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</si>
  <si>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</si>
  <si>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</si>
  <si>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</si>
  <si>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</si>
  <si>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</si>
  <si>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</si>
  <si>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</si>
  <si>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</si>
  <si>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</si>
  <si>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</si>
  <si>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</si>
  <si>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</si>
  <si>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</si>
  <si>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</si>
  <si>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</si>
  <si>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</si>
  <si>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</si>
  <si>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</si>
  <si>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</si>
  <si>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</si>
  <si>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</si>
  <si>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</si>
  <si>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</si>
  <si>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</si>
  <si>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</si>
  <si>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</si>
  <si>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</si>
  <si>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</si>
  <si>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</si>
  <si>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</si>
  <si>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</si>
  <si>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</si>
  <si>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</si>
  <si>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</si>
  <si>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</si>
  <si>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</si>
  <si>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</si>
  <si>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</si>
  <si>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</si>
  <si>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</si>
  <si>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</si>
  <si>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</si>
  <si>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</si>
  <si>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</si>
  <si>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</si>
  <si>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</si>
  <si>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</si>
  <si>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</si>
  <si>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</si>
  <si>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</si>
  <si>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</si>
  <si>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</si>
  <si>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</si>
  <si>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</si>
  <si>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</si>
  <si>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</si>
  <si>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</si>
  <si>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</si>
  <si>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</si>
  <si>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</si>
  <si>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</si>
  <si>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</si>
  <si>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</si>
  <si>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</si>
  <si>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</si>
  <si>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</si>
  <si>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</si>
  <si>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</si>
  <si>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</si>
  <si>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</si>
  <si>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</si>
  <si>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</si>
  <si>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</si>
  <si>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</si>
  <si>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</si>
  <si>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</si>
  <si>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</si>
  <si>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</si>
  <si>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</si>
  <si>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</si>
  <si>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</si>
  <si>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</si>
  <si>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</si>
  <si>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</si>
  <si>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</si>
  <si>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</si>
  <si>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</si>
  <si>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</si>
  <si>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</si>
  <si>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</si>
  <si>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</si>
  <si>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</si>
  <si>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</si>
  <si>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</si>
  <si>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</si>
  <si>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</si>
  <si>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</si>
  <si>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</si>
  <si>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</si>
  <si>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</si>
  <si>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</si>
  <si>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</si>
  <si>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</si>
  <si>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</si>
  <si>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</si>
  <si>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</si>
  <si>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</si>
  <si>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</si>
  <si>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</si>
  <si>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</si>
  <si>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</si>
  <si>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</si>
  <si>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</si>
  <si>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</si>
  <si>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</si>
  <si>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</si>
  <si>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</si>
  <si>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</si>
  <si>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</si>
  <si>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</si>
  <si>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</si>
  <si>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</si>
  <si>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</si>
  <si>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</si>
  <si>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</si>
  <si>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</si>
  <si>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</si>
  <si>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</si>
  <si>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</si>
  <si>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</si>
  <si>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</si>
  <si>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</si>
  <si>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</si>
  <si>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</si>
  <si>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</si>
  <si>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</si>
  <si>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</si>
  <si>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</si>
  <si>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</si>
  <si>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</si>
  <si>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</si>
  <si>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</si>
  <si>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</si>
  <si>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</si>
  <si>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</si>
  <si>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</si>
  <si>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</si>
  <si>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</si>
  <si>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</si>
  <si>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</si>
  <si>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</si>
  <si>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</si>
  <si>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</si>
  <si>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</si>
  <si>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</si>
  <si>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</si>
  <si>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</si>
  <si>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</si>
  <si>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</si>
  <si>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</si>
  <si>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</si>
  <si>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</si>
  <si>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</si>
  <si>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</si>
  <si>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</si>
  <si>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</si>
  <si>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</si>
  <si>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</si>
  <si>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</si>
  <si>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</si>
  <si>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</si>
  <si>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</si>
  <si>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</si>
  <si>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</si>
  <si>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</si>
  <si>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</si>
  <si>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</si>
  <si>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</si>
  <si>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</si>
  <si>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</si>
  <si>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</si>
  <si>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</si>
  <si>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</si>
  <si>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</si>
  <si>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</si>
  <si>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</si>
  <si>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</si>
  <si>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</si>
  <si>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</si>
  <si>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</si>
  <si>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</si>
  <si>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</si>
  <si>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</si>
  <si>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</si>
  <si>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</si>
  <si>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</si>
  <si>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</si>
  <si>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</si>
  <si>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</si>
  <si>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</si>
  <si>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</si>
  <si>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</si>
  <si>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</si>
  <si>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</si>
  <si>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</si>
  <si>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</si>
  <si>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</si>
  <si>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</si>
  <si>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</si>
  <si>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</si>
  <si>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</si>
  <si>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</si>
  <si>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</si>
  <si>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</si>
  <si>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</si>
  <si>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</si>
  <si>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</si>
  <si>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</si>
  <si>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</si>
  <si>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</si>
  <si>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</si>
  <si>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</si>
  <si>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</si>
  <si>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</si>
  <si>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</si>
  <si>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</si>
  <si>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</si>
  <si>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</si>
  <si>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</si>
  <si>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</si>
  <si>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</si>
  <si>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</si>
  <si>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</si>
  <si>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</si>
  <si>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</si>
  <si>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</si>
  <si>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</si>
  <si>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</si>
  <si>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</si>
  <si>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</si>
  <si>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</si>
  <si>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</si>
  <si>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</si>
  <si>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</si>
  <si>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</si>
  <si>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</si>
  <si>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</si>
  <si>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</si>
  <si>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</si>
  <si>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</si>
  <si>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</si>
  <si>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</si>
  <si>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</si>
  <si>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</si>
  <si>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</si>
  <si>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</si>
  <si>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</si>
  <si>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</si>
  <si>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</si>
  <si>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</si>
  <si>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</si>
  <si>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</si>
  <si>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</si>
  <si>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</si>
  <si>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</si>
  <si>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</si>
  <si>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</si>
  <si>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</si>
  <si>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</si>
  <si>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</si>
  <si>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</si>
  <si>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</si>
  <si>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</si>
  <si>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</si>
  <si>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</si>
  <si>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</si>
  <si>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</si>
  <si>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</si>
  <si>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</si>
  <si>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</si>
  <si>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</si>
  <si>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</si>
  <si>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</si>
  <si>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</si>
  <si>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</si>
  <si>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</si>
  <si>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</si>
  <si>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</si>
  <si>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</si>
  <si>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</si>
  <si>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</si>
  <si>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</si>
  <si>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</si>
  <si>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</si>
  <si>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</si>
  <si>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</si>
  <si>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</si>
  <si>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</si>
  <si>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</si>
  <si>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</si>
  <si>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</si>
  <si>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</si>
  <si>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</si>
  <si>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</si>
  <si>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</si>
  <si>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</si>
  <si>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</si>
  <si>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</si>
  <si>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</si>
  <si>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</si>
  <si>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</si>
  <si>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</si>
  <si>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</si>
  <si>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</si>
  <si>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</si>
  <si>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</si>
  <si>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</si>
  <si>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</si>
  <si>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</si>
  <si>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</si>
  <si>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</si>
  <si>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</si>
  <si>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</si>
  <si>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</si>
  <si>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</si>
  <si>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</si>
  <si>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</si>
  <si>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</si>
  <si>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</si>
  <si>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</si>
  <si>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</si>
  <si>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</si>
  <si>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</si>
  <si>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</si>
  <si>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</si>
  <si>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</si>
  <si>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</si>
  <si>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</si>
  <si>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</si>
  <si>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</si>
  <si>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</si>
  <si>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</si>
  <si>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</si>
  <si>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</si>
  <si>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</si>
  <si>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</si>
  <si>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</si>
  <si>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</si>
  <si>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</si>
  <si>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</si>
  <si>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</si>
  <si>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</si>
  <si>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</si>
  <si>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</si>
  <si>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</si>
  <si>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</si>
  <si>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</si>
  <si>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</si>
  <si>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</si>
  <si>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</si>
  <si>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</si>
  <si>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</si>
  <si>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</si>
  <si>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</si>
  <si>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</si>
  <si>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</si>
  <si>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</si>
  <si>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</si>
  <si>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</si>
  <si>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</si>
  <si>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</si>
  <si>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</si>
  <si>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</si>
  <si>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</si>
  <si>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</si>
  <si>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</si>
  <si>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</si>
  <si>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</si>
  <si>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</si>
  <si>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</si>
  <si>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</si>
  <si>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</si>
  <si>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</si>
  <si>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</si>
  <si>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</si>
  <si>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</si>
  <si>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</si>
  <si>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</si>
  <si>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</si>
  <si>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</si>
  <si>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</si>
  <si>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</si>
  <si>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</si>
  <si>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</si>
  <si>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</si>
  <si>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</si>
  <si>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</si>
  <si>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</si>
  <si>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</si>
  <si>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</si>
  <si>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</si>
  <si>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</si>
  <si>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</si>
  <si>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</si>
  <si>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</si>
  <si>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</si>
  <si>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</si>
  <si>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</si>
  <si>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</si>
  <si>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</si>
  <si>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</si>
  <si>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</si>
  <si>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</si>
  <si>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</si>
  <si>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</si>
  <si>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</si>
  <si>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</si>
  <si>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</si>
  <si>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</si>
  <si>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</si>
  <si>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</si>
  <si>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</si>
  <si>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</si>
  <si>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</si>
  <si>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</si>
  <si>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</si>
  <si>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</si>
  <si>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</si>
  <si>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</si>
  <si>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</si>
  <si>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</si>
  <si>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</si>
  <si>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</si>
  <si>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</si>
  <si>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</si>
  <si>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</si>
  <si>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</si>
  <si>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</si>
  <si>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</si>
  <si>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</si>
  <si>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</si>
  <si>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</si>
  <si>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</si>
  <si>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</si>
  <si>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</si>
  <si>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</si>
  <si>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</si>
  <si>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</si>
  <si>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</si>
  <si>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</si>
  <si>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</si>
  <si>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</si>
  <si>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</si>
  <si>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</si>
  <si>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</si>
  <si>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</si>
  <si>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</si>
  <si>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</si>
  <si>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</si>
  <si>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</si>
  <si>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</si>
  <si>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</si>
  <si>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</si>
  <si>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</si>
  <si>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</si>
  <si>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</si>
  <si>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</si>
  <si>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</si>
  <si>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</si>
  <si>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</si>
  <si>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</si>
  <si>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</si>
  <si>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</si>
  <si>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</si>
  <si>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</si>
  <si>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</si>
  <si>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</si>
  <si>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</si>
  <si>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</si>
  <si>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</si>
  <si>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</si>
  <si>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</si>
  <si>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</si>
  <si>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</si>
  <si>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</si>
  <si>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</si>
  <si>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</si>
  <si>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</si>
  <si>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</si>
  <si>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</si>
  <si>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</si>
  <si>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</si>
  <si>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</si>
  <si>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</si>
  <si>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</si>
  <si>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</si>
  <si>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</si>
  <si>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</si>
  <si>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</si>
  <si>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</si>
  <si>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</si>
  <si>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</si>
  <si>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</si>
  <si>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</si>
  <si>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</si>
  <si>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</si>
  <si>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</si>
  <si>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</si>
  <si>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</si>
  <si>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</si>
  <si>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</si>
  <si>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</si>
  <si>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</si>
  <si>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</si>
  <si>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</si>
  <si>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</si>
  <si>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</si>
  <si>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</si>
  <si>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</si>
  <si>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</si>
  <si>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</si>
  <si>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</si>
  <si>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</si>
  <si>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</si>
  <si>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</si>
  <si>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</si>
  <si>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</si>
  <si>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</si>
  <si>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</si>
  <si>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</si>
  <si>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</si>
  <si>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</si>
  <si>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</si>
  <si>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</si>
  <si>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</si>
  <si>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</si>
  <si>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</si>
  <si>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</si>
  <si>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</si>
  <si>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</si>
  <si>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</si>
  <si>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</si>
  <si>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</si>
  <si>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</si>
  <si>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</si>
  <si>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</si>
  <si>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</si>
  <si>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</si>
  <si>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</si>
  <si>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</si>
  <si>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</si>
  <si>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</si>
  <si>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</si>
  <si>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</si>
  <si>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</si>
  <si>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</si>
  <si>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</si>
  <si>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</si>
  <si>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</si>
  <si>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</si>
  <si>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</si>
  <si>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</si>
  <si>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</si>
  <si>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</si>
  <si>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</si>
  <si>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</si>
  <si>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</si>
  <si>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</si>
  <si>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</si>
  <si>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</si>
  <si>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</si>
  <si>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</si>
  <si>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</si>
  <si>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</si>
  <si>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</si>
  <si>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</si>
  <si>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</si>
  <si>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</si>
  <si>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</si>
  <si>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</si>
  <si>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</si>
  <si>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</si>
  <si>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</si>
  <si>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</si>
  <si>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</si>
  <si>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</si>
  <si>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</si>
  <si>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</si>
  <si>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</si>
  <si>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</si>
  <si>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</si>
  <si>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</si>
  <si>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</si>
  <si>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</si>
  <si>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</si>
  <si>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</si>
  <si>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</si>
  <si>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</si>
  <si>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</si>
  <si>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</si>
  <si>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</si>
  <si>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</si>
  <si>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</si>
  <si>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</si>
  <si>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</si>
  <si>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</si>
  <si>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</si>
  <si>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</si>
  <si>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</si>
  <si>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</si>
  <si>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</si>
  <si>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</si>
  <si>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</si>
  <si>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</si>
  <si>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</si>
  <si>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</si>
  <si>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</si>
  <si>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</si>
  <si>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</si>
  <si>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</si>
  <si>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</si>
  <si>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</si>
  <si>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</si>
  <si>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</si>
  <si>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</si>
  <si>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</si>
  <si>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</si>
  <si>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</si>
  <si>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</si>
  <si>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</si>
  <si>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</si>
  <si>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</si>
  <si>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</si>
  <si>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</si>
  <si>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</si>
  <si>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</si>
  <si>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</si>
  <si>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</si>
  <si>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</si>
  <si>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</si>
  <si>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</si>
  <si>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</si>
  <si>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</si>
  <si>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</si>
  <si>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</si>
  <si>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</si>
  <si>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</si>
  <si>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</si>
  <si>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</si>
  <si>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</si>
  <si>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</si>
  <si>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</si>
  <si>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</si>
  <si>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</si>
  <si>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</si>
  <si>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</si>
  <si>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</si>
  <si>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</si>
  <si>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</si>
  <si>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</si>
  <si>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</si>
  <si>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</si>
  <si>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</si>
  <si>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</si>
  <si>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</si>
  <si>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</si>
  <si>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</si>
  <si>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</si>
  <si>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</si>
  <si>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</si>
  <si>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</si>
  <si>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</si>
  <si>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</si>
  <si>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</si>
  <si>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</si>
  <si>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</si>
  <si>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</si>
  <si>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</si>
  <si>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</si>
  <si>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</si>
  <si>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</si>
  <si>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</si>
  <si>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</si>
  <si>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</si>
  <si>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</si>
  <si>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</si>
  <si>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</si>
  <si>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</si>
  <si>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</si>
  <si>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</si>
  <si>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</si>
  <si>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</si>
  <si>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</si>
  <si>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</si>
  <si>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</si>
  <si>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</si>
  <si>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</si>
  <si>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</si>
  <si>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</si>
  <si>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</si>
  <si>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</si>
  <si>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</si>
  <si>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</si>
  <si>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</si>
  <si>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</si>
  <si>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</si>
  <si>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</si>
  <si>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</si>
  <si>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</si>
  <si>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</si>
  <si>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</si>
  <si>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</si>
  <si>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</si>
  <si>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</si>
  <si>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</si>
  <si>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</si>
  <si>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</si>
  <si>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</si>
  <si>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</si>
  <si>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</si>
  <si>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</si>
  <si>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</si>
  <si>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</si>
  <si>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</si>
  <si>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</si>
  <si>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</si>
  <si>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</si>
  <si>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</si>
  <si>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</si>
  <si>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</si>
  <si>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</si>
  <si>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</si>
  <si>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</si>
  <si>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</si>
  <si>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</si>
  <si>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</si>
  <si>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</si>
  <si>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</si>
  <si>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</si>
  <si>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</si>
  <si>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</si>
  <si>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</si>
  <si>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</si>
  <si>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</si>
  <si>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</si>
  <si>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</si>
  <si>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</si>
  <si>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</si>
  <si>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</si>
  <si>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</si>
  <si>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</si>
  <si>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</si>
  <si>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</si>
  <si>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</si>
  <si>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</si>
  <si>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</si>
  <si>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</si>
  <si>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</si>
  <si>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</si>
  <si>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</si>
  <si>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</si>
  <si>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</si>
  <si>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</si>
  <si>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</si>
  <si>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</si>
  <si>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</si>
  <si>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</si>
  <si>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</si>
  <si>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</si>
  <si>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</si>
  <si>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</si>
  <si>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</si>
  <si>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</si>
  <si>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</si>
  <si>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</si>
  <si>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</si>
  <si>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</si>
  <si>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</si>
  <si>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</si>
  <si>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</si>
  <si>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</si>
  <si>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</si>
  <si>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</si>
  <si>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</si>
  <si>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</si>
  <si>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</si>
  <si>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</si>
  <si>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</si>
  <si>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</si>
  <si>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</si>
  <si>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</si>
  <si>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</si>
  <si>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</si>
  <si>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</si>
  <si>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</si>
  <si>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</si>
  <si>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</si>
  <si>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</si>
  <si>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</si>
  <si>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</si>
  <si>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</si>
  <si>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</si>
  <si>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</si>
  <si>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</si>
  <si>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</si>
  <si>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</si>
  <si>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</si>
  <si>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</si>
  <si>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</si>
  <si>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</si>
  <si>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</si>
  <si>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</si>
  <si>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</si>
  <si>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</si>
  <si>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</si>
  <si>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</si>
  <si>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</si>
  <si>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</si>
  <si>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</si>
  <si>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</si>
  <si>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</si>
  <si>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</si>
  <si>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</si>
  <si>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</si>
  <si>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</si>
  <si>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</si>
  <si>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</si>
  <si>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</si>
  <si>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</si>
  <si>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</si>
  <si>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</si>
  <si>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</si>
  <si>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</si>
  <si>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</si>
  <si>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</si>
  <si>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</si>
  <si>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</si>
  <si>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</si>
  <si>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</si>
  <si>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</si>
  <si>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</si>
  <si>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</si>
  <si>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</si>
  <si>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</si>
  <si>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</si>
  <si>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</si>
  <si>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</si>
  <si>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</si>
  <si>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</si>
  <si>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</si>
  <si>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</si>
  <si>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</si>
  <si>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</si>
  <si>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</si>
  <si>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</si>
  <si>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</si>
  <si>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</si>
  <si>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</si>
  <si>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</si>
  <si>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</si>
  <si>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</si>
  <si>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</si>
  <si>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</si>
  <si>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</si>
  <si>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</si>
  <si>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</si>
  <si>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</si>
  <si>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</si>
  <si>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</si>
  <si>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</si>
  <si>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</si>
  <si>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</si>
  <si>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</si>
  <si>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</si>
  <si>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</si>
  <si>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</si>
  <si>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</si>
  <si>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</si>
  <si>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</si>
  <si>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</si>
  <si>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</si>
  <si>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</si>
  <si>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</si>
  <si>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</si>
  <si>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</si>
  <si>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</si>
  <si>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</si>
  <si>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</si>
  <si>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</si>
  <si>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</si>
  <si>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</si>
  <si>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</si>
  <si>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</si>
  <si>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</si>
  <si>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</si>
  <si>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</si>
  <si>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</si>
  <si>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</si>
  <si>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</si>
  <si>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</si>
  <si>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</si>
  <si>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</si>
  <si>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</si>
  <si>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</si>
  <si>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</si>
  <si>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</si>
  <si>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</si>
  <si>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</si>
  <si>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</si>
  <si>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</si>
  <si>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</si>
  <si>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</si>
  <si>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</si>
  <si>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</si>
  <si>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</si>
  <si>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</si>
  <si>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</si>
  <si>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</si>
  <si>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</si>
  <si>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</si>
  <si>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</si>
  <si>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</si>
  <si>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</si>
  <si>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</si>
  <si>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</si>
  <si>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</si>
  <si>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</si>
  <si>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</si>
  <si>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</si>
  <si>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</si>
  <si>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</si>
  <si>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</si>
  <si>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</si>
  <si>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</si>
  <si>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</si>
  <si>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</si>
  <si>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</si>
  <si>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</si>
  <si>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</si>
  <si>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</si>
  <si>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</si>
  <si>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</si>
  <si>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</si>
  <si>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</si>
  <si>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</si>
  <si>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</si>
  <si>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</si>
  <si>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</si>
  <si>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</si>
  <si>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</si>
  <si>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</si>
  <si>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</si>
  <si>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</si>
  <si>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</si>
  <si>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</si>
  <si>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</si>
  <si>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</si>
  <si>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</si>
  <si>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</si>
  <si>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</si>
  <si>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</si>
  <si>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</si>
  <si>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</si>
  <si>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</si>
  <si>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</si>
  <si>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</si>
  <si>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</si>
  <si>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</si>
  <si>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</si>
  <si>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</si>
  <si>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</si>
  <si>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</si>
  <si>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</si>
  <si>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</si>
  <si>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</si>
  <si>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</si>
  <si>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</si>
  <si>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</si>
  <si>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</si>
  <si>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</si>
  <si>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</si>
  <si>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</si>
  <si>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</si>
  <si>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</si>
  <si>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</si>
  <si>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</si>
  <si>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</si>
  <si>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</si>
  <si>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</si>
  <si>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</si>
  <si>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</si>
  <si>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</si>
  <si>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</si>
  <si>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</si>
  <si>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</si>
  <si>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</si>
  <si>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</si>
  <si>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</si>
  <si>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</si>
  <si>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</si>
  <si>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</si>
  <si>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</si>
  <si>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</si>
  <si>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</si>
  <si>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</si>
  <si>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</si>
  <si>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</si>
  <si>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</si>
  <si>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</si>
  <si>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</si>
  <si>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</si>
  <si>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</si>
  <si>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</si>
  <si>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</si>
  <si>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</si>
  <si>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</si>
  <si>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</si>
  <si>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</si>
  <si>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</si>
  <si>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</si>
  <si>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</si>
  <si>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</si>
  <si>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</si>
  <si>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</si>
  <si>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</si>
  <si>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</si>
  <si>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</si>
  <si>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</si>
  <si>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</si>
  <si>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</si>
  <si>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</si>
  <si>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</si>
  <si>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</si>
  <si>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</si>
  <si>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</si>
  <si>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</si>
  <si>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</si>
  <si>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</si>
  <si>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</si>
  <si>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</si>
  <si>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</si>
  <si>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</si>
  <si>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</si>
  <si>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</si>
  <si>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</si>
  <si>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</si>
  <si>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</si>
  <si>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</si>
  <si>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</si>
  <si>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</si>
  <si>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</si>
  <si>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</si>
  <si>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</si>
  <si>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</si>
  <si>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</si>
  <si>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</si>
  <si>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</si>
  <si>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</si>
  <si>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</si>
  <si>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</si>
  <si>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</si>
  <si>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</si>
  <si>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</si>
  <si>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</si>
  <si>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</si>
  <si>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</si>
  <si>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</si>
  <si>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</si>
  <si>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</si>
  <si>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</si>
  <si>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</si>
  <si>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</si>
  <si>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</si>
  <si>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</si>
  <si>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</si>
  <si>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</si>
  <si>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</si>
  <si>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</si>
  <si>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</si>
  <si>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</si>
  <si>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</si>
  <si>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</si>
  <si>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</si>
  <si>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</si>
  <si>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</si>
  <si>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</si>
  <si>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</si>
  <si>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</si>
  <si>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</si>
  <si>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</si>
  <si>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</si>
  <si>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</si>
  <si>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</si>
  <si>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</si>
  <si>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</si>
  <si>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</si>
  <si>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</si>
  <si>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</si>
  <si>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</si>
  <si>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</si>
  <si>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</si>
  <si>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</si>
  <si>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</si>
  <si>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</si>
  <si>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</si>
  <si>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</si>
  <si>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</si>
  <si>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</si>
  <si>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</si>
  <si>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</si>
  <si>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</si>
  <si>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</si>
  <si>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</si>
  <si>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</si>
  <si>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</si>
  <si>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</si>
  <si>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</si>
  <si>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</si>
  <si>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</si>
  <si>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</si>
  <si>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</si>
  <si>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</si>
  <si>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</si>
  <si>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</si>
  <si>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</si>
  <si>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</si>
  <si>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</si>
  <si>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</si>
  <si>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</si>
  <si>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</si>
  <si>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</si>
  <si>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</si>
  <si>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</si>
  <si>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</si>
  <si>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</si>
  <si>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</si>
  <si>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</si>
  <si>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</si>
  <si>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</si>
  <si>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</si>
  <si>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</si>
  <si>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</si>
  <si>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</si>
  <si>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</si>
  <si>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</si>
  <si>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</si>
  <si>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</si>
  <si>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</si>
  <si>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</si>
  <si>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</si>
  <si>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</si>
  <si>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</si>
  <si>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</si>
  <si>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</si>
  <si>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</si>
  <si>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</si>
  <si>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</si>
  <si>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</si>
  <si>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</si>
  <si>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</si>
  <si>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</si>
  <si>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</si>
  <si>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</si>
  <si>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</si>
  <si>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</si>
  <si>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</si>
  <si>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</si>
  <si>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</si>
  <si>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</si>
  <si>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</si>
  <si>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</si>
  <si>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</si>
  <si>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</si>
  <si>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</si>
  <si>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</si>
  <si>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</si>
  <si>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</si>
  <si>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</si>
  <si>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</si>
  <si>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</si>
  <si>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</si>
  <si>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</si>
  <si>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</si>
  <si>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</si>
  <si>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</si>
  <si>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</si>
  <si>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</si>
  <si>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</si>
  <si>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</si>
  <si>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</si>
  <si>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</si>
  <si>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</si>
  <si>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</si>
  <si>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</si>
  <si>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</si>
  <si>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</si>
  <si>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</si>
  <si>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</si>
  <si>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</si>
  <si>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</si>
  <si>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</si>
  <si>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</si>
  <si>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</si>
  <si>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</si>
  <si>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</si>
  <si>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</si>
  <si>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</si>
  <si>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</si>
  <si>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</si>
  <si>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</si>
  <si>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</si>
  <si>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</si>
  <si>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</si>
  <si>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</si>
  <si>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</si>
  <si>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</si>
  <si>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</si>
  <si>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</si>
  <si>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</si>
  <si>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</si>
  <si>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</si>
  <si>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</si>
  <si>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</si>
  <si>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</si>
  <si>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</si>
  <si>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</si>
  <si>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</si>
  <si>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</si>
  <si>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</si>
  <si>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</si>
  <si>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</si>
  <si>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</si>
  <si>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</si>
  <si>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</si>
  <si>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</si>
  <si>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</si>
  <si>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</si>
  <si>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</si>
  <si>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</si>
  <si>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</si>
  <si>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</si>
  <si>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</si>
  <si>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</si>
  <si>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</si>
  <si>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</si>
  <si>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</si>
  <si>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</si>
  <si>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</si>
  <si>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</si>
  <si>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</si>
  <si>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</si>
  <si>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</si>
  <si>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</si>
  <si>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</si>
  <si>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</si>
  <si>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</si>
  <si>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</si>
  <si>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</si>
  <si>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</si>
  <si>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</si>
  <si>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</si>
  <si>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</si>
  <si>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</si>
  <si>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</si>
  <si>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</si>
  <si>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</si>
  <si>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</si>
  <si>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</si>
  <si>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</si>
  <si>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</si>
  <si>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</si>
  <si>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</si>
  <si>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</si>
  <si>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</si>
  <si>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</si>
  <si>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</si>
  <si>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</si>
  <si>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</si>
  <si>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</si>
  <si>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</si>
  <si>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</si>
  <si>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</si>
  <si>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</si>
  <si>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</si>
  <si>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</si>
  <si>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</si>
  <si>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</si>
  <si>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</si>
  <si>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</si>
  <si>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</si>
  <si>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</si>
  <si>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</si>
  <si>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</si>
  <si>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</si>
  <si>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</si>
  <si>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</si>
  <si>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</si>
  <si>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</si>
  <si>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</si>
  <si>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</si>
  <si>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</si>
  <si>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</si>
  <si>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</si>
  <si>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</si>
  <si>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</si>
  <si>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</si>
  <si>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</si>
  <si>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</si>
  <si>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</si>
  <si>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</si>
  <si>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</si>
  <si>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</si>
  <si>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</si>
  <si>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</si>
  <si>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</si>
  <si>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</si>
  <si>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</si>
  <si>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</si>
  <si>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</si>
  <si>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</si>
  <si>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</si>
  <si>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</si>
  <si>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</si>
  <si>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</si>
  <si>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</si>
  <si>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</si>
  <si>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</si>
  <si>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</si>
  <si>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</si>
  <si>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</si>
  <si>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</si>
  <si>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</si>
  <si>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</si>
  <si>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</si>
  <si>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</si>
  <si>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</si>
  <si>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</si>
  <si>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</si>
  <si>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</si>
  <si>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</si>
  <si>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</si>
  <si>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</si>
  <si>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</si>
  <si>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</si>
  <si>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</si>
  <si>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</si>
  <si>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</si>
  <si>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</si>
  <si>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</si>
  <si>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</si>
  <si>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</si>
  <si>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</si>
  <si>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</si>
  <si>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</si>
  <si>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</si>
  <si>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</si>
  <si>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</si>
  <si>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</si>
  <si>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</si>
  <si>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</si>
  <si>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</si>
  <si>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</si>
  <si>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</si>
  <si>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</si>
  <si>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</si>
  <si>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</si>
  <si>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</si>
  <si>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</si>
  <si>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</si>
  <si>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</si>
  <si>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</si>
  <si>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</si>
  <si>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</si>
  <si>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</si>
  <si>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</si>
  <si>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</si>
  <si>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</si>
  <si>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</si>
  <si>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</si>
  <si>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</si>
  <si>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</si>
  <si>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</si>
  <si>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</si>
  <si>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</si>
  <si>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</si>
  <si>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</si>
  <si>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</si>
  <si>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</si>
  <si>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</si>
  <si>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</si>
  <si>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</si>
  <si>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</si>
  <si>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</si>
  <si>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</si>
  <si>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</si>
  <si>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</si>
  <si>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</si>
  <si>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</si>
  <si>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</si>
  <si>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</si>
  <si>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</si>
  <si>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</si>
  <si>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</si>
  <si>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</si>
  <si>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</si>
  <si>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</si>
  <si>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</si>
  <si>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</si>
  <si>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</si>
  <si>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</si>
  <si>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</si>
  <si>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</si>
  <si>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</si>
  <si>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</si>
  <si>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</si>
  <si>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</si>
  <si>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</si>
  <si>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</si>
  <si>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</si>
  <si>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</si>
  <si>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</si>
  <si>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</si>
  <si>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</si>
  <si>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</si>
  <si>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</si>
  <si>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</si>
  <si>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</si>
  <si>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</si>
  <si>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</si>
  <si>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</si>
  <si>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</si>
  <si>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</si>
  <si>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</si>
  <si>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</si>
  <si>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</si>
  <si>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</si>
  <si>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</si>
  <si>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</si>
  <si>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</si>
  <si>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</si>
  <si>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</si>
  <si>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</si>
  <si>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</si>
  <si>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</si>
  <si>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</si>
  <si>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</si>
  <si>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</si>
  <si>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</si>
  <si>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</si>
  <si>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</si>
  <si>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</si>
  <si>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</si>
  <si>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</si>
  <si>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</si>
  <si>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</si>
  <si>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</si>
  <si>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</si>
  <si>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</si>
  <si>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</si>
  <si>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</si>
  <si>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</si>
  <si>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</si>
  <si>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</si>
  <si>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</si>
  <si>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</si>
  <si>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</si>
  <si>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</si>
  <si>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</si>
  <si>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</si>
  <si>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</si>
  <si>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</si>
  <si>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</si>
  <si>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</si>
  <si>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</si>
  <si>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</si>
  <si>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</si>
  <si>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</si>
  <si>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</si>
  <si>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</si>
  <si>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</si>
  <si>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</si>
  <si>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</si>
  <si>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</si>
  <si>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</si>
  <si>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</si>
  <si>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</si>
  <si>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</si>
  <si>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</si>
  <si>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</si>
  <si>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</si>
  <si>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</si>
  <si>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</si>
  <si>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</si>
  <si>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</si>
  <si>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</si>
  <si>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</si>
  <si>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</si>
  <si>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</si>
  <si>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</si>
  <si>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</si>
  <si>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</si>
  <si>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</si>
  <si>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</si>
  <si>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</si>
  <si>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</si>
  <si>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</si>
  <si>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</si>
  <si>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</si>
  <si>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</si>
  <si>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</si>
  <si>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</si>
  <si>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</si>
  <si>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</si>
  <si>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</si>
  <si>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</si>
  <si>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</si>
  <si>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</si>
  <si>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</si>
  <si>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</si>
  <si>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</si>
  <si>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</si>
  <si>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</si>
  <si>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</si>
  <si>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</si>
  <si>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</si>
  <si>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</si>
  <si>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</si>
  <si>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</si>
  <si>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</si>
  <si>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</si>
  <si>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</si>
  <si>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</si>
  <si>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</si>
  <si>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</si>
  <si>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</si>
  <si>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</si>
  <si>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</si>
  <si>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</si>
  <si>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</si>
  <si>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</si>
  <si>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</si>
  <si>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</si>
  <si>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</si>
  <si>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</si>
  <si>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</si>
  <si>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</si>
  <si>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</si>
  <si>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</si>
  <si>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</si>
  <si>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</si>
  <si>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</si>
  <si>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</si>
  <si>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</si>
  <si>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</si>
  <si>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</si>
  <si>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</si>
  <si>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</si>
  <si>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</si>
  <si>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</si>
  <si>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</si>
  <si>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</si>
  <si>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</si>
  <si>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</si>
  <si>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</si>
  <si>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</si>
  <si>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</si>
  <si>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</si>
  <si>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</si>
  <si>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</si>
  <si>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</si>
  <si>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</si>
  <si>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</si>
  <si>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</si>
  <si>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</si>
  <si>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</si>
  <si>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</si>
  <si>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</si>
  <si>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</si>
  <si>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</si>
  <si>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</si>
  <si>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</si>
  <si>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</si>
  <si>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</si>
  <si>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</si>
  <si>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</si>
  <si>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</si>
  <si>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</si>
  <si>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</si>
  <si>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</si>
  <si>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</si>
  <si>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</si>
  <si>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</si>
  <si>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</si>
  <si>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</si>
  <si>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</si>
  <si>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</si>
  <si>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</si>
  <si>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</si>
  <si>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</si>
  <si>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</si>
  <si>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</si>
  <si>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</si>
  <si>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</si>
  <si>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</si>
  <si>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</si>
  <si>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</si>
  <si>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</si>
  <si>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</si>
  <si>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</si>
  <si>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</si>
  <si>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</si>
  <si>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</si>
  <si>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</si>
  <si>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</si>
  <si>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</si>
  <si>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</si>
  <si>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</si>
  <si>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</si>
  <si>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</si>
  <si>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</si>
  <si>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</si>
  <si>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</si>
  <si>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</si>
  <si>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</si>
  <si>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</si>
  <si>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</si>
  <si>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</si>
  <si>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</si>
  <si>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</si>
  <si>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</si>
  <si>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</si>
  <si>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</si>
  <si>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</si>
  <si>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</si>
  <si>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</si>
  <si>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</si>
  <si>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</si>
  <si>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</si>
  <si>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</si>
  <si>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</si>
  <si>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</si>
  <si>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</si>
  <si>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</si>
  <si>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</si>
  <si>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</si>
  <si>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</si>
  <si>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</si>
  <si>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</si>
  <si>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</si>
  <si>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</si>
  <si>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</si>
  <si>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</si>
  <si>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</si>
  <si>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</si>
  <si>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</si>
  <si>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</si>
  <si>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</si>
  <si>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</si>
  <si>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</si>
  <si>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</si>
  <si>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</si>
  <si>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</si>
  <si>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</si>
  <si>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</si>
  <si>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</si>
  <si>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</si>
  <si>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</si>
  <si>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</si>
  <si>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</si>
  <si>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</si>
  <si>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</si>
  <si>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</si>
  <si>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</si>
  <si>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</si>
  <si>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</si>
  <si>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</si>
  <si>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</si>
  <si>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</si>
  <si>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</si>
  <si>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</si>
  <si>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</si>
  <si>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</si>
  <si>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</si>
  <si>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</si>
  <si>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</si>
  <si>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</si>
  <si>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</si>
  <si>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</si>
  <si>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</si>
  <si>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</si>
  <si>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</si>
  <si>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</si>
  <si>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</si>
  <si>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</si>
  <si>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</si>
  <si>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</si>
  <si>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</si>
  <si>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</si>
  <si>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</si>
  <si>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</si>
  <si>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</si>
  <si>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</si>
  <si>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</si>
  <si>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</si>
  <si>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</si>
  <si>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</si>
  <si>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</si>
  <si>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</si>
  <si>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</si>
  <si>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</si>
  <si>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</si>
  <si>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</si>
  <si>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</si>
  <si>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</si>
  <si>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</si>
  <si>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</si>
  <si>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</si>
  <si>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</si>
  <si>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</si>
  <si>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</si>
  <si>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</si>
  <si>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</si>
  <si>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</si>
  <si>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</si>
  <si>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</si>
  <si>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</si>
  <si>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</si>
  <si>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</si>
  <si>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</si>
  <si>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</si>
  <si>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</si>
  <si>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</si>
  <si>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</si>
  <si>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</si>
  <si>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</si>
  <si>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</si>
  <si>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</si>
  <si>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</si>
  <si>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</si>
  <si>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</si>
  <si>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</si>
  <si>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</si>
  <si>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</si>
  <si>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</si>
  <si>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</si>
  <si>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</si>
  <si>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</si>
  <si>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</si>
  <si>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</si>
  <si>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</si>
  <si>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</si>
  <si>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</si>
  <si>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</si>
  <si>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</si>
  <si>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</si>
  <si>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</si>
  <si>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</si>
  <si>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</si>
  <si>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</si>
  <si>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</si>
  <si>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</si>
  <si>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</si>
  <si>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</si>
  <si>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</si>
  <si>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</si>
  <si>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</si>
  <si>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</si>
  <si>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</si>
  <si>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</si>
  <si>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</si>
  <si>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</si>
  <si>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</si>
  <si>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</si>
  <si>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</si>
  <si>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</si>
  <si>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</si>
  <si>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</si>
  <si>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</si>
  <si>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</si>
  <si>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</si>
  <si>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</si>
  <si>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</si>
  <si>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</si>
  <si>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</si>
  <si>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</si>
  <si>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</si>
  <si>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</si>
  <si>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</si>
  <si>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</si>
  <si>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</si>
  <si>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</si>
  <si>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</si>
  <si>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</si>
  <si>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</si>
  <si>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</si>
  <si>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</si>
  <si>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</si>
  <si>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</si>
  <si>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</si>
  <si>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</si>
  <si>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</si>
  <si>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</si>
  <si>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</si>
  <si>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</si>
  <si>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</si>
  <si>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</si>
  <si>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</si>
  <si>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</si>
  <si>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</si>
  <si>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</si>
  <si>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</si>
  <si>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</si>
  <si>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</si>
  <si>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</si>
  <si>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</si>
  <si>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</si>
  <si>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</si>
  <si>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</si>
  <si>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</si>
  <si>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</si>
  <si>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</si>
  <si>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</si>
  <si>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</si>
  <si>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</si>
  <si>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</si>
  <si>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</si>
  <si>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</si>
  <si>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</si>
  <si>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</si>
  <si>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</si>
  <si>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</si>
  <si>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</si>
  <si>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</si>
  <si>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</si>
  <si>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</si>
  <si>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</si>
  <si>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</si>
  <si>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</si>
  <si>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</si>
  <si>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</si>
  <si>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</si>
  <si>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</si>
  <si>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</si>
  <si>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</si>
  <si>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</si>
  <si>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</si>
  <si>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</si>
  <si>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</si>
  <si>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</si>
  <si>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</si>
  <si>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</si>
  <si>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</si>
  <si>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</si>
  <si>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</si>
  <si>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</si>
  <si>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</si>
  <si>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</si>
  <si>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</si>
  <si>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</si>
  <si>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</si>
  <si>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</si>
  <si>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</si>
  <si>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</si>
  <si>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</si>
  <si>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</si>
  <si>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</si>
  <si>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</si>
  <si>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</si>
  <si>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</si>
  <si>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</si>
  <si>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</si>
  <si>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</si>
  <si>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</si>
  <si>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</si>
  <si>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</si>
  <si>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</si>
  <si>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</si>
  <si>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</si>
  <si>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</si>
  <si>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</si>
  <si>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</si>
  <si>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</si>
  <si>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</si>
  <si>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</si>
  <si>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</si>
  <si>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</si>
  <si>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</si>
  <si>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</si>
  <si>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</si>
  <si>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</si>
  <si>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</si>
  <si>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</si>
  <si>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</si>
  <si>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</si>
  <si>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</si>
  <si>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</si>
  <si>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</si>
  <si>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</si>
  <si>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</si>
  <si>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</si>
  <si>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</si>
  <si>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</si>
  <si>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</si>
  <si>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</si>
  <si>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</si>
  <si>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</si>
  <si>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</si>
  <si>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</si>
  <si>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</si>
  <si>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</si>
  <si>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</si>
  <si>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</si>
  <si>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</si>
  <si>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</si>
  <si>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</si>
  <si>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</si>
  <si>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</si>
  <si>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</si>
  <si>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</si>
  <si>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</si>
  <si>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</si>
  <si>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</si>
  <si>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</si>
  <si>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</si>
  <si>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</si>
  <si>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</si>
  <si>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</si>
  <si>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</si>
  <si>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</si>
  <si>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</si>
  <si>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</si>
  <si>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</si>
  <si>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</si>
  <si>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</si>
  <si>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</si>
  <si>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</si>
  <si>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</si>
  <si>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</si>
  <si>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</si>
  <si>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</si>
  <si>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</si>
  <si>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</si>
  <si>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</si>
  <si>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</si>
  <si>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</si>
  <si>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</si>
  <si>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</si>
  <si>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</si>
  <si>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</si>
  <si>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</si>
  <si>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</si>
  <si>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</si>
  <si>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</si>
  <si>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</si>
  <si>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</si>
  <si>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</si>
  <si>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</si>
  <si>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</si>
  <si>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</si>
  <si>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</si>
  <si>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</si>
  <si>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</si>
  <si>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</si>
  <si>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</si>
  <si>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</si>
  <si>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</si>
  <si>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</si>
  <si>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</si>
  <si>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</si>
  <si>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</si>
  <si>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</si>
  <si>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</si>
  <si>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</si>
  <si>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</si>
  <si>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</si>
  <si>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</si>
  <si>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</si>
  <si>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</si>
  <si>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</si>
  <si>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</si>
  <si>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</si>
  <si>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</si>
  <si>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</si>
  <si>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</si>
  <si>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</si>
  <si>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</si>
  <si>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</si>
  <si>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</si>
  <si>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</si>
  <si>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</si>
  <si>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</si>
  <si>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</si>
  <si>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</si>
  <si>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</si>
  <si>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</si>
  <si>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</si>
  <si>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</si>
  <si>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</si>
  <si>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</si>
  <si>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</si>
  <si>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</si>
  <si>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</si>
  <si>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</si>
  <si>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</si>
  <si>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</si>
  <si>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</si>
  <si>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</si>
  <si>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</si>
  <si>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</si>
  <si>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</si>
  <si>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</si>
  <si>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</si>
  <si>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</si>
  <si>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</si>
  <si>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</si>
  <si>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</si>
  <si>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</si>
  <si>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</si>
  <si>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</si>
  <si>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</si>
  <si>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</si>
  <si>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</si>
  <si>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</si>
  <si>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</si>
  <si>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</si>
  <si>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</si>
  <si>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</si>
  <si>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</si>
  <si>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</si>
  <si>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</si>
  <si>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</si>
  <si>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</si>
  <si>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</si>
  <si>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</si>
  <si>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</si>
  <si>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</si>
  <si>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</si>
  <si>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</si>
  <si>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</si>
  <si>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</si>
  <si>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</si>
  <si>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</si>
  <si>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</si>
  <si>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</si>
  <si>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</si>
  <si>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</si>
  <si>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</si>
  <si>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</si>
  <si>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</si>
  <si>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</si>
  <si>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</si>
  <si>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</si>
  <si>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</si>
  <si>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</si>
  <si>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</si>
  <si>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</si>
  <si>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</si>
  <si>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</si>
  <si>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</si>
  <si>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</si>
  <si>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</si>
  <si>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</si>
  <si>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</si>
  <si>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</si>
  <si>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</si>
  <si>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</si>
  <si>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</si>
  <si>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</si>
  <si>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</si>
  <si>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</si>
  <si>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</si>
  <si>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</si>
  <si>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</si>
  <si>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</si>
  <si>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</si>
  <si>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</si>
  <si>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</si>
  <si>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</si>
  <si>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</si>
  <si>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</si>
  <si>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</si>
  <si>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</si>
  <si>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</si>
  <si>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</si>
  <si>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</si>
  <si>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</si>
  <si>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</si>
  <si>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</si>
  <si>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</si>
  <si>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</si>
  <si>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</si>
  <si>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</si>
  <si>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</si>
  <si>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</si>
  <si>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</si>
  <si>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</si>
  <si>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</si>
  <si>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</si>
  <si>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</si>
  <si>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</si>
  <si>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</si>
  <si>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</si>
  <si>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</si>
  <si>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</si>
  <si>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</si>
  <si>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</si>
  <si>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</si>
  <si>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</si>
  <si>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</si>
  <si>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</si>
  <si>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</si>
  <si>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</si>
  <si>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</si>
  <si>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</si>
  <si>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</si>
  <si>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</si>
  <si>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</si>
  <si>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</si>
  <si>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</si>
  <si>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</si>
  <si>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</si>
  <si>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</si>
  <si>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</si>
  <si>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</si>
  <si>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</si>
  <si>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</si>
  <si>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</si>
  <si>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</si>
  <si>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</si>
  <si>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</si>
  <si>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</si>
  <si>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</si>
  <si>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</si>
  <si>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</si>
  <si>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</si>
  <si>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</si>
  <si>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</si>
  <si>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</si>
  <si>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</si>
  <si>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</si>
  <si>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</si>
  <si>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</si>
  <si>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</si>
  <si>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</si>
  <si>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</si>
  <si>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</si>
  <si>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</si>
  <si>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</si>
  <si>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</si>
  <si>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</si>
  <si>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</si>
  <si>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</si>
  <si>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</si>
  <si>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</si>
  <si>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</si>
  <si>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</si>
  <si>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</si>
  <si>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</si>
  <si>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</si>
  <si>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</si>
  <si>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</si>
  <si>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</si>
  <si>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</si>
  <si>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</si>
  <si>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</si>
  <si>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</si>
  <si>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</si>
  <si>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</si>
  <si>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</si>
  <si>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</si>
  <si>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</si>
  <si>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</si>
  <si>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</si>
  <si>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</si>
  <si>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</si>
  <si>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</si>
  <si>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</si>
  <si>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</si>
  <si>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</si>
  <si>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</si>
  <si>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</si>
  <si>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</si>
  <si>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</si>
  <si>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</si>
  <si>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</si>
  <si>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</si>
  <si>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</si>
  <si>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</si>
  <si>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</si>
  <si>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</si>
  <si>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</si>
  <si>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</si>
  <si>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</si>
  <si>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</si>
  <si>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</si>
  <si>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</si>
  <si>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</si>
  <si>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</si>
  <si>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</si>
  <si>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</si>
  <si>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</si>
  <si>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</si>
  <si>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</si>
  <si>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</si>
  <si>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</si>
  <si>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</si>
  <si>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</si>
  <si>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</si>
  <si>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</si>
  <si>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</si>
  <si>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</si>
  <si>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</si>
  <si>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</si>
  <si>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</si>
  <si>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</si>
  <si>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</si>
  <si>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</si>
  <si>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</si>
  <si>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</si>
  <si>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</si>
  <si>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</si>
  <si>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</si>
  <si>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</si>
  <si>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</si>
  <si>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</si>
  <si>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</si>
  <si>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</si>
  <si>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</si>
  <si>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</si>
  <si>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</si>
  <si>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</si>
  <si>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</si>
  <si>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</si>
  <si>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</si>
  <si>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</si>
  <si>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</si>
  <si>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</si>
  <si>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</si>
  <si>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</si>
  <si>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</si>
  <si>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</si>
  <si>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</si>
  <si>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</si>
  <si>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</si>
  <si>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</si>
  <si>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</si>
  <si>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</si>
  <si>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</si>
  <si>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</si>
  <si>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</si>
  <si>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</si>
  <si>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</si>
  <si>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</si>
  <si>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</si>
  <si>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</si>
  <si>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</si>
  <si>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</si>
  <si>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</si>
  <si>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</si>
  <si>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</si>
  <si>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</si>
  <si>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</si>
  <si>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</si>
  <si>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</si>
  <si>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</si>
  <si>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</si>
  <si>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</si>
  <si>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</si>
  <si>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</si>
  <si>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</si>
  <si>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</si>
  <si>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</si>
  <si>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</si>
  <si>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</si>
  <si>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</si>
  <si>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</si>
  <si>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</si>
  <si>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</si>
  <si>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</si>
  <si>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</si>
  <si>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</si>
  <si>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</si>
  <si>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</si>
  <si>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</si>
  <si>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</si>
  <si>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</si>
  <si>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</si>
  <si>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</si>
  <si>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</si>
  <si>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</si>
  <si>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</si>
  <si>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</si>
  <si>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</si>
  <si>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</si>
  <si>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</si>
  <si>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</si>
  <si>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</si>
  <si>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</si>
  <si>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</si>
  <si>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</si>
  <si>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</si>
  <si>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</si>
  <si>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</si>
  <si>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</si>
  <si>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</si>
  <si>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</si>
  <si>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</si>
  <si>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</si>
  <si>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</si>
  <si>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</si>
  <si>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</si>
  <si>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</si>
  <si>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</si>
  <si>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</si>
  <si>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</si>
  <si>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</si>
  <si>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</si>
  <si>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</si>
  <si>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</si>
  <si>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</si>
  <si>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</si>
  <si>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</si>
  <si>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</si>
  <si>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</si>
  <si>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</si>
  <si>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</si>
  <si>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</si>
  <si>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</si>
  <si>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</si>
  <si>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</si>
  <si>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</si>
  <si>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</si>
  <si>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</si>
  <si>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</si>
  <si>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</si>
  <si>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</si>
  <si>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</si>
  <si>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</si>
  <si>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</si>
  <si>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</si>
  <si>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</si>
  <si>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</si>
  <si>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</si>
  <si>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</si>
  <si>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</si>
  <si>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</si>
  <si>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</si>
  <si>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</si>
  <si>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</si>
  <si>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</si>
  <si>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</si>
  <si>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</si>
  <si>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</si>
  <si>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</si>
  <si>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</si>
  <si>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</si>
  <si>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</si>
  <si>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</si>
  <si>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</si>
  <si>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</si>
  <si>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</si>
  <si>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</si>
  <si>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</si>
  <si>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</si>
  <si>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</si>
  <si>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</si>
  <si>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</si>
  <si>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</si>
  <si>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</si>
  <si>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</si>
  <si>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</si>
  <si>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</si>
  <si>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</si>
  <si>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</si>
  <si>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</si>
  <si>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</si>
  <si>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</si>
  <si>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</si>
  <si>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</si>
  <si>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</si>
  <si>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</si>
  <si>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</si>
  <si>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</si>
  <si>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</si>
  <si>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</si>
  <si>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</si>
  <si>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</si>
  <si>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</si>
  <si>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</si>
  <si>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</si>
  <si>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</si>
  <si>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</si>
  <si>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</si>
  <si>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</si>
  <si>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</si>
  <si>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</si>
  <si>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</si>
  <si>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</si>
  <si>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</si>
  <si>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</si>
  <si>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</si>
  <si>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</si>
  <si>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</si>
  <si>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</si>
  <si>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</si>
  <si>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</si>
  <si>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</si>
  <si>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</si>
  <si>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</si>
  <si>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</si>
  <si>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</si>
  <si>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</si>
  <si>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</si>
  <si>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</si>
  <si>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</si>
  <si>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</si>
  <si>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</si>
  <si>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</si>
  <si>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</si>
  <si>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</si>
  <si>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</si>
  <si>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</si>
  <si>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</si>
  <si>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</si>
  <si>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</si>
  <si>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</si>
  <si>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</si>
  <si>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</si>
  <si>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</si>
  <si>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</si>
  <si>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</si>
  <si>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</si>
  <si>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</si>
  <si>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</si>
  <si>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</si>
  <si>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</si>
  <si>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</si>
  <si>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</si>
  <si>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</si>
  <si>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</si>
  <si>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</si>
  <si>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</si>
  <si>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</si>
  <si>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</si>
  <si>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</si>
  <si>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</si>
  <si>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</si>
  <si>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</si>
  <si>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</si>
  <si>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</si>
  <si>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</si>
  <si>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</si>
  <si>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</si>
  <si>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</si>
  <si>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</si>
  <si>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</si>
  <si>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</si>
  <si>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</si>
  <si>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</si>
  <si>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</si>
  <si>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</si>
  <si>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</si>
  <si>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</si>
  <si>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</si>
  <si>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</si>
  <si>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</si>
  <si>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</si>
  <si>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</si>
  <si>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</si>
  <si>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</si>
  <si>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</si>
  <si>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</si>
  <si>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</si>
  <si>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</si>
  <si>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</si>
  <si>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</si>
  <si>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</si>
  <si>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</si>
  <si>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</si>
  <si>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</si>
  <si>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</si>
  <si>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</si>
  <si>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</si>
  <si>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</si>
  <si>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</si>
  <si>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</si>
  <si>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</si>
  <si>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</si>
  <si>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</si>
  <si>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</si>
  <si>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</si>
  <si>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</si>
  <si>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</si>
  <si>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</si>
  <si>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</si>
  <si>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</si>
  <si>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</si>
  <si>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</si>
  <si>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</si>
  <si>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</si>
  <si>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</si>
  <si>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</si>
  <si>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</si>
  <si>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</si>
  <si>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</si>
  <si>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</si>
  <si>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</si>
  <si>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</si>
  <si>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</si>
  <si>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</si>
  <si>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</si>
  <si>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</si>
  <si>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</si>
  <si>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</si>
  <si>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</si>
  <si>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</si>
  <si>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</si>
  <si>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</si>
  <si>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</si>
  <si>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</si>
  <si>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</si>
  <si>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</si>
  <si>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</si>
  <si>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</si>
  <si>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</si>
  <si>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</si>
  <si>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</si>
  <si>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</si>
  <si>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</si>
  <si>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</si>
  <si>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</si>
  <si>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</si>
  <si>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</si>
  <si>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</si>
  <si>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</si>
  <si>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</si>
  <si>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</si>
  <si>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</si>
  <si>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</si>
  <si>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</si>
  <si>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</si>
  <si>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</si>
  <si>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</si>
  <si>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</si>
  <si>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</si>
  <si>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</si>
  <si>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</si>
  <si>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</si>
  <si>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</si>
  <si>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</si>
  <si>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</si>
  <si>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</si>
  <si>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</si>
  <si>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</si>
  <si>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</si>
  <si>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</si>
  <si>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</si>
  <si>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</si>
  <si>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</si>
  <si>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</si>
  <si>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</si>
  <si>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</si>
  <si>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</si>
  <si>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</si>
  <si>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</si>
  <si>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</si>
  <si>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</si>
  <si>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</si>
  <si>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</si>
  <si>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</si>
  <si>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</si>
  <si>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</si>
  <si>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</si>
  <si>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</si>
  <si>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</si>
  <si>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</si>
  <si>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</si>
  <si>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</si>
  <si>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</si>
  <si>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</si>
  <si>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</si>
  <si>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</si>
  <si>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</si>
  <si>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</si>
  <si>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</si>
  <si>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</si>
  <si>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</si>
  <si>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</si>
  <si>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</si>
  <si>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</si>
  <si>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</si>
  <si>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</si>
  <si>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</si>
  <si>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</si>
  <si>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</si>
  <si>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</si>
  <si>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</si>
  <si>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</si>
  <si>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</si>
  <si>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</si>
  <si>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</si>
  <si>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</si>
  <si>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</si>
  <si>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</si>
  <si>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</si>
  <si>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</si>
  <si>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</si>
  <si>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</si>
  <si>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</si>
  <si>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</si>
  <si>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</si>
  <si>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</si>
  <si>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</si>
  <si>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</si>
  <si>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</si>
  <si>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</si>
  <si>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</si>
  <si>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</si>
  <si>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</si>
  <si>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</si>
  <si>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</si>
  <si>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</si>
  <si>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</si>
  <si>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</si>
  <si>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</si>
  <si>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</si>
  <si>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</si>
  <si>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</si>
  <si>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</si>
  <si>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</si>
  <si>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</si>
  <si>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</si>
  <si>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</si>
  <si>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</si>
  <si>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</si>
  <si>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</si>
  <si>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</si>
  <si>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</si>
  <si>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</si>
  <si>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</si>
  <si>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</si>
  <si>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</si>
  <si>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</si>
  <si>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</si>
  <si>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</si>
  <si>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</si>
  <si>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</si>
  <si>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</si>
  <si>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</si>
  <si>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</si>
  <si>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</si>
  <si>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</si>
  <si>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</si>
  <si>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</si>
  <si>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</si>
  <si>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</si>
  <si>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</si>
  <si>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</si>
  <si>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</si>
  <si>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</si>
  <si>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</si>
  <si>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</si>
  <si>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</si>
  <si>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</si>
  <si>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</si>
  <si>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</si>
  <si>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</si>
  <si>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</si>
  <si>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</si>
  <si>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</si>
  <si>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</si>
  <si>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</si>
  <si>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</si>
  <si>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</si>
  <si>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</si>
  <si>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</si>
  <si>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</si>
  <si>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</si>
  <si>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</si>
  <si>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</si>
  <si>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</si>
  <si>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</si>
  <si>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</si>
  <si>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</si>
  <si>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</si>
  <si>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</si>
  <si>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</si>
  <si>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</si>
  <si>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</si>
  <si>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</si>
  <si>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</si>
  <si>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</si>
  <si>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</si>
  <si>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</si>
  <si>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</si>
  <si>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</si>
  <si>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</si>
  <si>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</si>
  <si>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</si>
  <si>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</si>
  <si>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</si>
  <si>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</si>
  <si>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</si>
  <si>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</si>
  <si>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</si>
  <si>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</si>
  <si>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</si>
  <si>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</si>
  <si>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</si>
  <si>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</si>
  <si>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</si>
  <si>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</si>
  <si>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</si>
  <si>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</si>
  <si>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</si>
  <si>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</si>
  <si>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</si>
  <si>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</si>
  <si>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</si>
  <si>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</si>
  <si>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</si>
  <si>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</si>
  <si>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</si>
  <si>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</si>
  <si>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</si>
  <si>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</si>
  <si>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</si>
  <si>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</si>
  <si>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</si>
  <si>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</si>
  <si>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</si>
  <si>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</si>
  <si>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</si>
  <si>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</si>
  <si>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</si>
  <si>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</si>
  <si>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</si>
  <si>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</si>
  <si>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</si>
  <si>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</si>
  <si>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</si>
  <si>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</si>
  <si>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</si>
  <si>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</si>
  <si>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</si>
  <si>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</si>
  <si>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</si>
  <si>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</si>
  <si>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</si>
  <si>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</si>
  <si>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</si>
  <si>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</si>
  <si>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</si>
  <si>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</si>
  <si>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</si>
  <si>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</si>
  <si>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</si>
  <si>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</si>
  <si>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</si>
  <si>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</si>
  <si>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</si>
  <si>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</si>
  <si>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</si>
  <si>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</si>
  <si>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</si>
  <si>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</si>
  <si>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</si>
  <si>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</si>
  <si>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</si>
  <si>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</si>
  <si>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</si>
  <si>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</si>
  <si>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</si>
  <si>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</si>
  <si>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</si>
  <si>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</si>
  <si>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</si>
  <si>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</si>
  <si>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</si>
  <si>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</si>
  <si>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</si>
  <si>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</si>
  <si>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</si>
  <si>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</si>
  <si>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</si>
  <si>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</si>
  <si>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</si>
  <si>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</si>
  <si>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</si>
  <si>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</si>
  <si>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</si>
  <si>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</si>
  <si>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</si>
  <si>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</si>
  <si>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</si>
  <si>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</si>
  <si>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</si>
  <si>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</si>
  <si>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</si>
  <si>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</si>
  <si>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</si>
  <si>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</si>
  <si>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</si>
  <si>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</si>
  <si>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</si>
  <si>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</si>
  <si>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</si>
  <si>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</si>
  <si>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</si>
  <si>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</si>
  <si>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</si>
  <si>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</si>
  <si>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</si>
  <si>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</si>
  <si>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</si>
  <si>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</si>
  <si>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</si>
  <si>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</si>
  <si>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</si>
  <si>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</si>
  <si>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</si>
  <si>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</si>
  <si>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</si>
  <si>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</si>
  <si>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</si>
  <si>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</si>
  <si>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</si>
  <si>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</si>
  <si>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</si>
  <si>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</si>
  <si>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</si>
  <si>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</si>
  <si>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</si>
  <si>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</si>
  <si>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</si>
  <si>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</si>
  <si>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</si>
  <si>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</si>
  <si>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</si>
  <si>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</si>
  <si>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</si>
  <si>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</si>
  <si>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</si>
  <si>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</si>
  <si>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</si>
  <si>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</si>
  <si>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</si>
  <si>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</si>
  <si>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</si>
  <si>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</si>
  <si>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</si>
  <si>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</si>
  <si>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</si>
  <si>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</si>
  <si>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</si>
  <si>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</si>
  <si>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</si>
  <si>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</si>
  <si>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</si>
  <si>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</si>
  <si>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</si>
  <si>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</si>
  <si>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</si>
  <si>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</si>
  <si>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</si>
  <si>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</si>
  <si>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</si>
  <si>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</si>
  <si>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</si>
  <si>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</si>
  <si>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</si>
  <si>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</si>
  <si>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</si>
  <si>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</si>
  <si>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</si>
  <si>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</si>
  <si>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</si>
  <si>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</si>
  <si>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</si>
  <si>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</si>
  <si>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</si>
  <si>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</si>
  <si>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</si>
  <si>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</si>
  <si>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</si>
  <si>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</si>
  <si>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</si>
  <si>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</si>
  <si>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</si>
  <si>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</si>
  <si>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</si>
  <si>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</si>
  <si>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</si>
  <si>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</si>
  <si>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</si>
  <si>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</si>
  <si>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</si>
  <si>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</si>
  <si>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</si>
  <si>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</si>
  <si>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</si>
  <si>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</si>
  <si>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</si>
  <si>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</si>
  <si>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</si>
  <si>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</si>
  <si>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</si>
  <si>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</si>
  <si>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</si>
  <si>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</si>
  <si>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</si>
  <si>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</si>
  <si>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</si>
  <si>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</si>
  <si>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</si>
  <si>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</si>
  <si>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</si>
  <si>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</si>
  <si>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</si>
  <si>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</si>
  <si>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</si>
  <si>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</si>
  <si>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</si>
  <si>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</si>
  <si>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</si>
  <si>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</si>
  <si>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</si>
  <si>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</si>
  <si>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</si>
  <si>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</si>
  <si>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</si>
  <si>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</si>
  <si>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</si>
  <si>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</si>
  <si>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</si>
  <si>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</si>
  <si>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</si>
  <si>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</si>
  <si>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</si>
  <si>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</si>
  <si>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</si>
  <si>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</si>
  <si>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</si>
  <si>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</si>
  <si>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</si>
  <si>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</si>
  <si>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</si>
  <si>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</si>
  <si>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</si>
  <si>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</si>
  <si>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</si>
  <si>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</si>
  <si>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</si>
  <si>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</si>
  <si>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</si>
  <si>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</si>
  <si>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</si>
  <si>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</si>
  <si>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</si>
  <si>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</si>
  <si>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</si>
  <si>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</si>
  <si>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</si>
  <si>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</si>
  <si>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</si>
  <si>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</si>
  <si>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</si>
  <si>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</si>
  <si>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</si>
  <si>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</si>
  <si>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</si>
  <si>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</si>
  <si>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</si>
  <si>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</si>
  <si>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</si>
  <si>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</si>
  <si>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</si>
  <si>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</si>
  <si>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</si>
  <si>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</si>
  <si>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</si>
  <si>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</si>
  <si>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</si>
  <si>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</si>
  <si>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</si>
  <si>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</si>
  <si>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</si>
  <si>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</si>
  <si>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</si>
  <si>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</si>
  <si>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</si>
  <si>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</si>
  <si>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</si>
  <si>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</si>
  <si>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</si>
  <si>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</si>
  <si>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</si>
  <si>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</si>
  <si>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</si>
  <si>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</si>
  <si>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</si>
  <si>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</si>
  <si>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</si>
  <si>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</si>
  <si>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</si>
  <si>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</si>
  <si>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</si>
  <si>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</si>
  <si>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</si>
  <si>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</si>
  <si>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</si>
  <si>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</si>
  <si>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</si>
  <si>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</si>
  <si>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</si>
  <si>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</si>
  <si>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</si>
  <si>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</si>
  <si>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</si>
  <si>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</si>
  <si>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</si>
  <si>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</si>
  <si>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</si>
  <si>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</si>
  <si>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</si>
  <si>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</si>
  <si>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</si>
  <si>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</si>
  <si>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</si>
  <si>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</si>
  <si>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</si>
  <si>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</si>
  <si>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</si>
  <si>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</si>
  <si>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</si>
  <si>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</si>
  <si>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</si>
  <si>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</si>
  <si>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</si>
  <si>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</si>
  <si>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</si>
  <si>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</si>
  <si>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</si>
  <si>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</si>
  <si>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</si>
  <si>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</si>
  <si>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</si>
  <si>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</si>
  <si>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</si>
  <si>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</si>
  <si>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</si>
  <si>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</si>
  <si>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</si>
  <si>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</si>
  <si>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</si>
  <si>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</si>
  <si>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</si>
  <si>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</si>
  <si>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</si>
  <si>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</si>
  <si>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</si>
  <si>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</si>
  <si>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</si>
  <si>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</si>
  <si>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</si>
  <si>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</si>
  <si>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</si>
  <si>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</si>
  <si>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</si>
  <si>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</si>
  <si>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</si>
  <si>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</si>
  <si>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</si>
  <si>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</si>
  <si>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</si>
  <si>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</si>
  <si>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</si>
  <si>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</si>
  <si>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</si>
  <si>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</si>
  <si>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</si>
  <si>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</si>
  <si>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</si>
  <si>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</si>
  <si>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</si>
  <si>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</si>
  <si>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</si>
  <si>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</si>
  <si>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</si>
  <si>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</si>
  <si>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</si>
  <si>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</si>
  <si>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</si>
  <si>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</si>
  <si>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</si>
  <si>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</si>
  <si>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</si>
  <si>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</si>
  <si>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</si>
  <si>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</si>
  <si>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</si>
  <si>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</si>
  <si>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</si>
  <si>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</si>
  <si>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</si>
  <si>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</si>
  <si>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</si>
  <si>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</si>
  <si>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</si>
  <si>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</si>
  <si>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</si>
  <si>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</si>
  <si>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</si>
  <si>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</si>
  <si>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</si>
  <si>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</si>
  <si>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</si>
  <si>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</si>
  <si>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</si>
  <si>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</si>
  <si>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</si>
  <si>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</si>
  <si>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</si>
  <si>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</si>
  <si>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</si>
  <si>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</si>
  <si>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</si>
  <si>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</si>
  <si>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</si>
  <si>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</si>
  <si>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</si>
  <si>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</si>
  <si>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</si>
  <si>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</si>
  <si>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</si>
  <si>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</si>
  <si>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</si>
  <si>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</si>
  <si>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</si>
  <si>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</si>
  <si>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</si>
  <si>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</si>
  <si>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</si>
  <si>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</si>
  <si>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</si>
  <si>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</si>
  <si>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</si>
  <si>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</si>
  <si>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</si>
  <si>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</si>
  <si>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</si>
  <si>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</si>
  <si>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</si>
  <si>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</si>
  <si>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</si>
  <si>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</si>
  <si>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</si>
  <si>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</si>
  <si>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</si>
  <si>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</si>
  <si>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</si>
  <si>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</si>
  <si>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</si>
  <si>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</si>
  <si>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</si>
  <si>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</si>
  <si>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</si>
  <si>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</si>
  <si>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</si>
  <si>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</si>
  <si>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</si>
  <si>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</si>
  <si>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</si>
  <si>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</si>
  <si>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</si>
  <si>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</si>
  <si>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</si>
  <si>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</si>
  <si>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</si>
  <si>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</si>
  <si>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</si>
  <si>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</si>
  <si>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</si>
  <si>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</si>
  <si>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</si>
  <si>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</si>
  <si>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</si>
  <si>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</si>
  <si>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</si>
  <si>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</si>
  <si>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</si>
  <si>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</si>
  <si>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</si>
  <si>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</si>
  <si>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</si>
  <si>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</si>
  <si>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</si>
  <si>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</si>
  <si>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</si>
  <si>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</si>
  <si>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</si>
  <si>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</si>
  <si>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</si>
  <si>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</si>
  <si>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</si>
  <si>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</si>
  <si>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</si>
  <si>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</si>
  <si>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</si>
  <si>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</si>
  <si>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</si>
  <si>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</si>
  <si>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</si>
  <si>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</si>
  <si>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</si>
  <si>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</si>
  <si>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</si>
  <si>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</si>
  <si>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</si>
  <si>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</si>
  <si>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</si>
  <si>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</si>
  <si>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</si>
  <si>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</si>
  <si>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</si>
  <si>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</si>
  <si>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</si>
  <si>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</si>
  <si>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</si>
  <si>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</si>
  <si>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</si>
  <si>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</si>
  <si>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</si>
  <si>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</si>
  <si>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</si>
  <si>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</si>
  <si>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</si>
  <si>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</si>
  <si>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</si>
  <si>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</si>
  <si>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</si>
  <si>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</si>
  <si>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</si>
  <si>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</si>
  <si>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</si>
  <si>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</si>
  <si>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</si>
  <si>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</si>
  <si>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</si>
  <si>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</si>
  <si>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</si>
  <si>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</si>
  <si>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</si>
  <si>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</si>
  <si>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</si>
  <si>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</si>
  <si>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</si>
  <si>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</si>
  <si>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</si>
  <si>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</si>
  <si>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</si>
  <si>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</si>
  <si>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</si>
  <si>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</si>
  <si>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</si>
  <si>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</si>
  <si>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</si>
  <si>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</si>
  <si>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</si>
  <si>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</si>
  <si>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</si>
  <si>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</si>
  <si>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</si>
  <si>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</si>
  <si>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</si>
  <si>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</si>
  <si>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</si>
  <si>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</si>
  <si>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</si>
  <si>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</si>
  <si>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</si>
  <si>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</si>
  <si>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</si>
  <si>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</si>
  <si>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</si>
  <si>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</si>
  <si>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</si>
  <si>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</si>
  <si>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</si>
  <si>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</si>
  <si>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</si>
  <si>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</si>
  <si>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</si>
  <si>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</si>
  <si>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</si>
  <si>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</si>
  <si>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</si>
  <si>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</si>
  <si>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</si>
  <si>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</si>
  <si>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</si>
  <si>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</si>
  <si>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</si>
  <si>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</si>
  <si>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</si>
  <si>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</si>
  <si>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</si>
  <si>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</si>
  <si>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</si>
  <si>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</si>
  <si>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</si>
  <si>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</si>
  <si>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</si>
  <si>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</si>
  <si>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</si>
  <si>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</si>
  <si>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</si>
  <si>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</si>
  <si>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</si>
  <si>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</si>
  <si>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</si>
  <si>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</si>
  <si>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</si>
  <si>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</si>
  <si>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</si>
  <si>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</si>
  <si>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</si>
  <si>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</si>
  <si>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</si>
  <si>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</si>
  <si>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</si>
  <si>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</si>
  <si>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</si>
  <si>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</si>
  <si>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</si>
  <si>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</si>
  <si>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</si>
  <si>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</si>
  <si>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</si>
  <si>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</si>
  <si>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</si>
  <si>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</si>
  <si>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</si>
  <si>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</si>
  <si>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</si>
  <si>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</si>
  <si>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</si>
  <si>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</si>
  <si>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</si>
  <si>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</si>
  <si>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</si>
  <si>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</si>
  <si>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</si>
  <si>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</si>
  <si>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</si>
  <si>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</si>
  <si>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</si>
  <si>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</si>
  <si>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</si>
  <si>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</si>
  <si>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</si>
  <si>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</si>
  <si>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</si>
  <si>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</si>
  <si>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</si>
  <si>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</si>
  <si>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</si>
  <si>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</si>
  <si>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</si>
  <si>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</si>
  <si>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</si>
  <si>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</si>
  <si>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</si>
  <si>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</si>
  <si>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</si>
  <si>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</si>
  <si>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</si>
  <si>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</si>
  <si>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</si>
  <si>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</si>
  <si>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</si>
  <si>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</si>
  <si>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</si>
  <si>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</si>
  <si>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</si>
  <si>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</si>
  <si>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</si>
  <si>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</si>
  <si>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</si>
  <si>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</si>
  <si>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</si>
  <si>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</si>
  <si>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</si>
  <si>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</si>
  <si>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</si>
  <si>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</si>
  <si>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</si>
  <si>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</si>
  <si>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</si>
  <si>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</si>
  <si>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</si>
  <si>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</si>
  <si>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</si>
  <si>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</si>
  <si>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</si>
  <si>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</si>
  <si>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</si>
  <si>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</si>
  <si>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</si>
  <si>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</si>
  <si>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</si>
  <si>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</si>
  <si>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</si>
  <si>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</si>
  <si>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</si>
  <si>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</si>
  <si>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</si>
  <si>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</si>
  <si>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</si>
  <si>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</si>
  <si>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</si>
  <si>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</si>
  <si>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</si>
  <si>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</si>
  <si>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</si>
  <si>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</si>
  <si>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</si>
  <si>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</si>
  <si>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</si>
  <si>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</si>
  <si>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</si>
  <si>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</si>
  <si>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</si>
  <si>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</si>
  <si>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</si>
  <si>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</si>
  <si>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</si>
  <si>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</si>
  <si>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</si>
  <si>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</si>
  <si>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</si>
  <si>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</si>
  <si>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</si>
  <si>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</si>
  <si>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</si>
  <si>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</si>
  <si>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</si>
  <si>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</si>
  <si>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</si>
  <si>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</si>
  <si>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</si>
  <si>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</si>
  <si>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</si>
  <si>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</si>
  <si>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</si>
  <si>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</si>
  <si>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</si>
  <si>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</si>
  <si>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</si>
  <si>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</si>
  <si>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</si>
  <si>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</si>
  <si>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</si>
  <si>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</si>
  <si>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</si>
  <si>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</si>
  <si>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</si>
  <si>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</si>
  <si>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</si>
  <si>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</si>
  <si>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</si>
  <si>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</si>
  <si>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</si>
  <si>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</si>
  <si>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</si>
  <si>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</si>
  <si>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</si>
  <si>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</si>
  <si>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</si>
  <si>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</si>
  <si>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</si>
  <si>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</si>
  <si>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</si>
  <si>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</si>
  <si>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</si>
  <si>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</si>
  <si>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</si>
  <si>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</si>
  <si>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</si>
  <si>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</si>
  <si>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</si>
  <si>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</si>
  <si>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</si>
  <si>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</si>
  <si>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</si>
  <si>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</si>
  <si>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</si>
  <si>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</si>
  <si>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</si>
  <si>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</si>
  <si>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</si>
  <si>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</si>
  <si>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</si>
  <si>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</si>
  <si>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</si>
  <si>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</si>
  <si>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</si>
  <si>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</si>
  <si>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</si>
  <si>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</si>
  <si>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</si>
  <si>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</si>
  <si>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</si>
  <si>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</si>
  <si>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</si>
  <si>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</si>
  <si>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</si>
  <si>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</si>
  <si>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</si>
  <si>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</si>
  <si>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</si>
  <si>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</si>
  <si>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</si>
  <si>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</si>
  <si>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</si>
  <si>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</si>
  <si>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</si>
  <si>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</si>
  <si>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</si>
  <si>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</si>
  <si>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</si>
  <si>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</si>
  <si>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</si>
  <si>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</si>
  <si>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</si>
  <si>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</si>
  <si>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</si>
  <si>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</si>
  <si>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</si>
  <si>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</si>
  <si>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</si>
  <si>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</si>
  <si>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</si>
  <si>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</si>
  <si>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</si>
  <si>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</si>
  <si>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</si>
  <si>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</si>
  <si>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</si>
  <si>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</si>
  <si>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</si>
  <si>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</si>
  <si>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</si>
  <si>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</si>
  <si>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</si>
  <si>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</si>
  <si>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</si>
  <si>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</si>
  <si>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</si>
  <si>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</si>
  <si>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</si>
  <si>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</si>
  <si>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</si>
  <si>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</si>
  <si>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</si>
  <si>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</si>
  <si>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</si>
  <si>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</si>
  <si>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</si>
  <si>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</si>
  <si>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</si>
  <si>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</si>
  <si>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</si>
  <si>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</si>
  <si>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</si>
  <si>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</si>
  <si>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</si>
  <si>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</si>
  <si>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</si>
  <si>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</si>
  <si>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</si>
  <si>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</si>
  <si>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</si>
  <si>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</si>
  <si>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</si>
  <si>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</si>
  <si>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</si>
  <si>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</si>
  <si>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</si>
  <si>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</si>
  <si>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</si>
  <si>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</si>
  <si>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</si>
  <si>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</si>
  <si>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</si>
  <si>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</si>
  <si>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</si>
  <si>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</si>
  <si>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</si>
  <si>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</si>
  <si>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</si>
  <si>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</si>
  <si>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</si>
  <si>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</si>
  <si>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</si>
  <si>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</si>
  <si>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</si>
  <si>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</si>
  <si>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</si>
  <si>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</si>
  <si>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</si>
  <si>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</si>
  <si>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</si>
  <si>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</si>
  <si>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</si>
  <si>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</si>
  <si>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</si>
  <si>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</si>
  <si>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</si>
  <si>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</si>
  <si>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</si>
  <si>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</si>
  <si>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</si>
  <si>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</si>
  <si>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</si>
  <si>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</si>
  <si>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</si>
  <si>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</si>
  <si>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</si>
  <si>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</si>
  <si>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</si>
  <si>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</si>
  <si>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</si>
  <si>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</si>
  <si>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</si>
  <si>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</si>
  <si>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</si>
  <si>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</si>
  <si>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</si>
  <si>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</si>
  <si>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</si>
  <si>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</si>
  <si>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</si>
  <si>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</si>
  <si>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</si>
  <si>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</si>
  <si>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</si>
  <si>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</si>
  <si>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</si>
  <si>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</si>
  <si>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</si>
  <si>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</si>
  <si>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</si>
  <si>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</si>
  <si>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</si>
  <si>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</si>
  <si>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</si>
  <si>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</si>
  <si>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</si>
  <si>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</si>
  <si>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</si>
  <si>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</si>
  <si>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</si>
  <si>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</si>
  <si>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</si>
  <si>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</si>
  <si>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</si>
  <si>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</si>
  <si>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</si>
  <si>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</si>
  <si>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</si>
  <si>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</si>
  <si>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</si>
  <si>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</si>
  <si>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</si>
  <si>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</si>
  <si>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</si>
  <si>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</si>
  <si>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</si>
  <si>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</si>
  <si>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</si>
  <si>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</si>
  <si>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</si>
  <si>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</si>
  <si>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</si>
  <si>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</si>
  <si>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</si>
  <si>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</si>
  <si>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</si>
  <si>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</si>
  <si>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</si>
  <si>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</si>
  <si>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</si>
  <si>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</si>
  <si>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</si>
  <si>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</si>
  <si>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</si>
  <si>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</si>
  <si>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</si>
  <si>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</si>
  <si>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</si>
  <si>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</si>
  <si>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</si>
  <si>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</si>
  <si>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</si>
  <si>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</si>
  <si>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</si>
  <si>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</si>
  <si>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</si>
  <si>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</si>
  <si>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</si>
  <si>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</si>
  <si>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</si>
  <si>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</si>
  <si>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</si>
  <si>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</si>
  <si>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</si>
  <si>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</si>
  <si>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</si>
  <si>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</si>
  <si>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</si>
  <si>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</si>
  <si>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</si>
  <si>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</si>
  <si>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</si>
  <si>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</si>
  <si>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</si>
  <si>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</si>
  <si>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</si>
  <si>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</si>
  <si>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</si>
  <si>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</si>
  <si>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</si>
  <si>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</si>
  <si>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</si>
  <si>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</si>
  <si>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</si>
  <si>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</si>
  <si>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</si>
  <si>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</si>
  <si>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</si>
  <si>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</si>
  <si>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</si>
  <si>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</si>
  <si>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</si>
  <si>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</si>
  <si>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</si>
  <si>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</si>
  <si>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</si>
  <si>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</si>
  <si>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</si>
  <si>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</si>
  <si>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</si>
  <si>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</si>
  <si>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</si>
  <si>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</si>
  <si>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</si>
  <si>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</si>
  <si>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</si>
  <si>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</si>
  <si>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</si>
  <si>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</si>
  <si>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</si>
  <si>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</si>
  <si>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</si>
  <si>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</si>
  <si>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</si>
  <si>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</si>
  <si>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</si>
  <si>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</si>
  <si>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</si>
  <si>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</si>
  <si>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</si>
  <si>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</si>
  <si>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</si>
  <si>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</si>
  <si>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</si>
  <si>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</si>
  <si>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</si>
  <si>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</si>
  <si>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</si>
  <si>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</si>
  <si>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</si>
  <si>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</si>
  <si>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</si>
  <si>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</si>
  <si>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</si>
  <si>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</si>
  <si>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</si>
  <si>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</si>
  <si>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</si>
  <si>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</si>
  <si>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</si>
  <si>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</si>
  <si>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</si>
  <si>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</si>
  <si>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</si>
  <si>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</si>
  <si>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</si>
  <si>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</si>
  <si>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</si>
  <si>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</si>
  <si>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</si>
  <si>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</si>
  <si>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</si>
  <si>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</si>
  <si>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</si>
  <si>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</si>
  <si>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</si>
  <si>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</si>
  <si>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</si>
  <si>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</si>
  <si>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</si>
  <si>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</si>
  <si>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</si>
  <si>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</si>
  <si>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</si>
  <si>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</si>
  <si>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</si>
  <si>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</si>
  <si>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</si>
  <si>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</si>
  <si>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</si>
  <si>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</si>
  <si>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</si>
  <si>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</si>
  <si>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</si>
  <si>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</si>
  <si>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</si>
  <si>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</si>
  <si>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</si>
  <si>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</si>
  <si>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</si>
  <si>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</si>
  <si>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</si>
  <si>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</si>
  <si>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</si>
  <si>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</si>
  <si>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</si>
  <si>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</si>
  <si>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</si>
  <si>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</si>
  <si>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</si>
  <si>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</si>
  <si>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</si>
  <si>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</si>
  <si>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</si>
  <si>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</si>
  <si>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</si>
  <si>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</si>
  <si>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</si>
  <si>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</si>
  <si>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</si>
  <si>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</si>
  <si>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</si>
  <si>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</si>
  <si>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</si>
  <si>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</si>
  <si>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</si>
  <si>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</si>
  <si>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</si>
  <si>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</si>
  <si>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</si>
  <si>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</si>
  <si>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</si>
  <si>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</si>
  <si>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</si>
  <si>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</si>
  <si>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</si>
  <si>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</si>
  <si>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</si>
  <si>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</si>
  <si>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</si>
  <si>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</si>
  <si>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</si>
  <si>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</si>
  <si>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</si>
  <si>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</si>
  <si>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</si>
  <si>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</si>
  <si>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</si>
  <si>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</si>
  <si>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</si>
  <si>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</si>
  <si>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</si>
  <si>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</si>
  <si>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</si>
  <si>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</si>
  <si>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</si>
  <si>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</si>
  <si>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</si>
  <si>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</si>
  <si>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</si>
  <si>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</si>
  <si>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</si>
  <si>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</si>
  <si>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</si>
  <si>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</si>
  <si>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</si>
  <si>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</si>
  <si>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</si>
  <si>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</si>
  <si>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</si>
  <si>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</si>
  <si>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</si>
  <si>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</si>
  <si>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</si>
  <si>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</si>
  <si>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</si>
  <si>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</si>
  <si>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</si>
  <si>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</si>
  <si>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</si>
  <si>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</si>
  <si>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</si>
  <si>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</si>
  <si>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</si>
  <si>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</si>
  <si>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</si>
  <si>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</si>
  <si>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</si>
  <si>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</si>
  <si>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</si>
  <si>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</si>
  <si>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</si>
  <si>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</si>
  <si>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</si>
  <si>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</si>
  <si>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</si>
  <si>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</si>
  <si>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</si>
  <si>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</si>
  <si>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</si>
  <si>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</si>
  <si>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</si>
  <si>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</si>
  <si>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</si>
  <si>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</si>
  <si>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</si>
  <si>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</si>
  <si>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</si>
  <si>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</si>
  <si>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</si>
  <si>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</si>
  <si>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</si>
  <si>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</si>
  <si>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</si>
  <si>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</si>
  <si>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</si>
  <si>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</si>
  <si>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</si>
  <si>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</si>
  <si>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</si>
  <si>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</si>
  <si>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</si>
  <si>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</si>
  <si>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</si>
  <si>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</si>
  <si>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</si>
  <si>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</si>
  <si>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</si>
  <si>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</si>
  <si>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</si>
  <si>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</si>
  <si>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</si>
  <si>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</si>
  <si>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</si>
  <si>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</si>
  <si>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</si>
  <si>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</si>
  <si>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</si>
  <si>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</si>
  <si>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</si>
  <si>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</si>
  <si>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</si>
  <si>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</si>
  <si>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</si>
  <si>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</si>
  <si>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</si>
  <si>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</si>
  <si>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</si>
  <si>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</si>
  <si>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</si>
  <si>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</si>
  <si>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</si>
  <si>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</si>
  <si>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</si>
  <si>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</si>
  <si>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</si>
  <si>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</si>
  <si>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</si>
  <si>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</si>
  <si>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</si>
  <si>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</si>
  <si>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</si>
  <si>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</si>
  <si>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</si>
  <si>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</si>
  <si>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</si>
  <si>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</si>
  <si>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</si>
  <si>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</si>
  <si>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</si>
  <si>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</si>
  <si>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</si>
  <si>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</si>
  <si>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</si>
  <si>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</si>
  <si>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</si>
  <si>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</si>
  <si>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</si>
  <si>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</si>
  <si>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</si>
  <si>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</si>
  <si>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</si>
  <si>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</si>
  <si>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</si>
  <si>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</si>
  <si>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</si>
  <si>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</si>
  <si>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</si>
  <si>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</si>
  <si>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</si>
  <si>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</si>
  <si>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</si>
  <si>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</si>
  <si>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</si>
  <si>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</si>
  <si>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</si>
  <si>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</si>
  <si>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</si>
  <si>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</si>
  <si>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</si>
  <si>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</si>
  <si>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</si>
  <si>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</si>
  <si>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</si>
  <si>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</si>
  <si>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</si>
  <si>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</si>
  <si>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</si>
  <si>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</si>
  <si>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</si>
  <si>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</si>
  <si>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</si>
  <si>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</si>
  <si>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</si>
  <si>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</si>
  <si>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</si>
  <si>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</si>
  <si>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</si>
  <si>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</si>
  <si>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</si>
  <si>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</si>
  <si>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</si>
  <si>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</si>
  <si>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</si>
  <si>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</si>
  <si>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</si>
  <si>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</si>
  <si>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</si>
  <si>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</si>
  <si>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</si>
  <si>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</si>
  <si>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</si>
  <si>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</si>
  <si>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</si>
  <si>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</si>
  <si>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</si>
  <si>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</si>
  <si>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</si>
  <si>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</si>
  <si>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</si>
  <si>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</si>
  <si>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</si>
  <si>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</si>
  <si>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</si>
  <si>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</si>
  <si>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</si>
  <si>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</si>
  <si>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</si>
  <si>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</si>
  <si>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</si>
  <si>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</si>
  <si>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</si>
  <si>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</si>
  <si>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</si>
  <si>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</si>
  <si>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</si>
  <si>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</si>
  <si>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</si>
  <si>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</si>
  <si>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</si>
  <si>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</si>
  <si>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</si>
  <si>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</si>
  <si>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</si>
  <si>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</si>
  <si>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</si>
  <si>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</si>
  <si>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</si>
  <si>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</si>
  <si>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</si>
  <si>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</si>
  <si>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</si>
  <si>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</si>
  <si>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</si>
  <si>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</si>
  <si>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</si>
  <si>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</si>
  <si>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</si>
  <si>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</si>
  <si>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</si>
  <si>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</si>
  <si>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</si>
  <si>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</si>
  <si>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</si>
  <si>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</si>
  <si>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</si>
  <si>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</si>
  <si>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</si>
  <si>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</si>
  <si>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</si>
  <si>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</si>
  <si>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</si>
  <si>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</si>
  <si>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</si>
  <si>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</si>
  <si>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</si>
  <si>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</si>
  <si>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</si>
  <si>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</si>
  <si>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</si>
  <si>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</si>
  <si>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</si>
  <si>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</si>
  <si>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</si>
  <si>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</si>
  <si>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</si>
  <si>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</si>
  <si>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</si>
  <si>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</si>
  <si>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</si>
  <si>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</si>
  <si>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</si>
  <si>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</si>
  <si>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</si>
  <si>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</si>
  <si>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</si>
  <si>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</si>
  <si>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</si>
  <si>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</si>
  <si>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</si>
  <si>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</si>
  <si>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</si>
  <si>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</si>
  <si>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</si>
  <si>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</si>
  <si>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</si>
  <si>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</si>
  <si>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</si>
  <si>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</si>
  <si>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</si>
  <si>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</si>
  <si>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</si>
  <si>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</si>
  <si>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</si>
  <si>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</si>
  <si>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</si>
  <si>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</si>
  <si>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</si>
  <si>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</si>
  <si>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</si>
  <si>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</si>
  <si>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</si>
  <si>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</si>
  <si>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</si>
  <si>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</si>
  <si>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</si>
  <si>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</si>
  <si>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</si>
  <si>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</si>
  <si>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</si>
  <si>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</si>
  <si>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</si>
  <si>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</si>
  <si>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</si>
  <si>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</si>
  <si>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</si>
  <si>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</si>
  <si>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</si>
  <si>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</si>
  <si>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</si>
  <si>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</si>
  <si>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</si>
  <si>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</si>
  <si>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</si>
  <si>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</si>
  <si>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</si>
  <si>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</si>
  <si>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</si>
  <si>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</si>
  <si>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</si>
  <si>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</si>
  <si>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</si>
  <si>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</si>
  <si>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</si>
  <si>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</si>
  <si>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</si>
  <si>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</si>
  <si>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</si>
  <si>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</si>
  <si>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</si>
  <si>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</si>
  <si>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</si>
  <si>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</si>
  <si>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</si>
  <si>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</si>
  <si>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</si>
  <si>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</si>
  <si>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</si>
  <si>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</si>
  <si>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</si>
  <si>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</si>
  <si>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</si>
  <si>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</si>
  <si>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</si>
  <si>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</si>
  <si>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</si>
  <si>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</si>
  <si>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</si>
  <si>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</si>
  <si>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</si>
  <si>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</si>
  <si>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</si>
  <si>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</si>
  <si>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</si>
  <si>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</si>
  <si>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</si>
  <si>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</si>
  <si>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</si>
  <si>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</si>
  <si>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</si>
  <si>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</si>
  <si>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</si>
  <si>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</si>
  <si>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</si>
  <si>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</si>
  <si>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</si>
  <si>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</si>
  <si>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</si>
  <si>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</si>
  <si>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</si>
  <si>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</si>
  <si>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</si>
  <si>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</si>
  <si>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</si>
  <si>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</si>
  <si>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</si>
  <si>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</si>
  <si>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</si>
  <si>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</si>
  <si>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</si>
  <si>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</si>
  <si>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</si>
  <si>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</si>
  <si>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</si>
  <si>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</si>
  <si>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</si>
  <si>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</si>
  <si>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</si>
  <si>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</si>
  <si>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</si>
  <si>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</si>
  <si>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</si>
  <si>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</si>
  <si>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</si>
  <si>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</si>
  <si>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</si>
  <si>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</si>
  <si>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</si>
  <si>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</si>
  <si>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</si>
  <si>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</si>
  <si>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</si>
  <si>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</si>
  <si>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</si>
  <si>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</si>
  <si>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</si>
  <si>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</si>
  <si>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</si>
  <si>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</si>
  <si>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</si>
  <si>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</si>
  <si>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</si>
  <si>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</si>
  <si>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</si>
  <si>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</si>
  <si>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</si>
  <si>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</si>
  <si>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</si>
  <si>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</si>
  <si>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</si>
  <si>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</si>
  <si>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</si>
  <si>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</si>
  <si>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</si>
  <si>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</si>
  <si>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</si>
  <si>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</si>
  <si>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</si>
  <si>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</si>
  <si>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</si>
  <si>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</si>
  <si>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</si>
  <si>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</si>
  <si>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</si>
  <si>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</si>
  <si>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</si>
  <si>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</si>
  <si>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</si>
  <si>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</si>
  <si>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</si>
  <si>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</si>
  <si>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</si>
  <si>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</si>
  <si>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</si>
  <si>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</si>
  <si>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</si>
  <si>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</si>
  <si>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</si>
  <si>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</si>
  <si>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</si>
  <si>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</si>
  <si>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</si>
  <si>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</si>
  <si>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</si>
  <si>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</si>
  <si>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</si>
  <si>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</si>
  <si>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</si>
  <si>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</si>
  <si>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</si>
  <si>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</si>
  <si>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</si>
  <si>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</si>
  <si>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</si>
  <si>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</si>
  <si>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</si>
  <si>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</si>
  <si>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</si>
  <si>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</si>
  <si>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</si>
  <si>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</si>
  <si>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</si>
  <si>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</si>
  <si>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</si>
  <si>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</si>
  <si>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</si>
  <si>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</si>
  <si>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</si>
  <si>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</si>
  <si>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</si>
  <si>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</si>
  <si>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</si>
  <si>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</si>
  <si>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</si>
  <si>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</si>
  <si>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</si>
  <si>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</si>
  <si>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</si>
  <si>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</si>
  <si>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</si>
  <si>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</si>
  <si>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</si>
  <si>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</si>
  <si>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</si>
  <si>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</si>
  <si>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</si>
  <si>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</si>
  <si>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</si>
  <si>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</si>
  <si>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</si>
  <si>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</si>
  <si>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</si>
  <si>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</si>
  <si>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</si>
  <si>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</si>
  <si>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</si>
  <si>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</si>
  <si>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</si>
  <si>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</si>
  <si>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</si>
  <si>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</si>
  <si>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</si>
  <si>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</si>
  <si>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</si>
  <si>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</si>
  <si>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</si>
  <si>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</si>
  <si>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</si>
  <si>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</si>
  <si>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</si>
  <si>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</si>
  <si>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</si>
  <si>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</si>
  <si>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</si>
  <si>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</si>
  <si>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</si>
  <si>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</si>
  <si>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</si>
  <si>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</si>
  <si>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</si>
  <si>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</si>
  <si>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</si>
  <si>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</si>
  <si>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</si>
  <si>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</si>
  <si>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</si>
  <si>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</si>
  <si>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</si>
  <si>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</si>
  <si>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</si>
  <si>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</si>
  <si>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</si>
  <si>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</si>
  <si>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</si>
  <si>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</si>
  <si>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</si>
  <si>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</si>
  <si>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</si>
  <si>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</si>
  <si>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</si>
  <si>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</si>
  <si>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</si>
  <si>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</si>
  <si>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</si>
  <si>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</si>
  <si>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</si>
  <si>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</si>
  <si>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</si>
  <si>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</si>
  <si>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</si>
  <si>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</si>
  <si>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</si>
  <si>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</si>
  <si>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</si>
  <si>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</si>
  <si>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</si>
  <si>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</si>
  <si>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</si>
  <si>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</si>
  <si>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</si>
  <si>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</si>
  <si>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</si>
  <si>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</si>
  <si>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</si>
  <si>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</si>
  <si>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</si>
  <si>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</si>
  <si>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</si>
  <si>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</si>
  <si>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</si>
  <si>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</si>
  <si>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</si>
  <si>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</si>
  <si>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</si>
  <si>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</si>
  <si>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</si>
  <si>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</si>
  <si>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</si>
  <si>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</si>
  <si>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</si>
  <si>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</si>
  <si>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</si>
  <si>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</si>
  <si>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</si>
  <si>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</si>
  <si>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</si>
  <si>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</si>
  <si>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</si>
  <si>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</si>
  <si>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</si>
  <si>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</si>
  <si>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</si>
  <si>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</si>
  <si>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</si>
  <si>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</si>
  <si>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</si>
  <si>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</si>
  <si>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</si>
  <si>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</si>
  <si>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</si>
  <si>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</si>
  <si>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</si>
  <si>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</si>
  <si>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</si>
  <si>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</si>
  <si>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</si>
  <si>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</si>
  <si>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</si>
  <si>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</si>
  <si>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</si>
  <si>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</si>
  <si>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</si>
  <si>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</si>
  <si>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</si>
  <si>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</si>
  <si>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</si>
  <si>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</si>
  <si>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</si>
  <si>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</si>
  <si>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</si>
  <si>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</si>
  <si>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</si>
  <si>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</si>
  <si>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</si>
  <si>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</si>
  <si>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</si>
  <si>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</si>
  <si>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</si>
  <si>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</si>
  <si>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</si>
  <si>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</si>
  <si>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</si>
  <si>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</si>
  <si>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</si>
  <si>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</si>
  <si>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</si>
  <si>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</si>
  <si>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</si>
  <si>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</si>
  <si>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</si>
  <si>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</si>
  <si>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</si>
  <si>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</si>
  <si>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</si>
  <si>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</si>
  <si>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</si>
  <si>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</si>
  <si>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</si>
  <si>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</si>
  <si>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</si>
  <si>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</si>
  <si>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</si>
  <si>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</si>
  <si>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</si>
  <si>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</si>
  <si>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</si>
  <si>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</si>
  <si>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</si>
  <si>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</si>
  <si>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</si>
  <si>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</si>
  <si>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</si>
  <si>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</si>
  <si>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</si>
  <si>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</si>
  <si>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</si>
  <si>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</si>
  <si>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</si>
  <si>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</si>
  <si>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</si>
  <si>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</si>
  <si>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</si>
  <si>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</si>
  <si>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</si>
  <si>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</si>
  <si>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</si>
  <si>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</si>
  <si>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</si>
  <si>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</si>
  <si>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</si>
  <si>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</si>
  <si>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</si>
  <si>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</si>
  <si>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</si>
  <si>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</si>
  <si>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</si>
  <si>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</si>
  <si>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</si>
  <si>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</si>
  <si>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</si>
  <si>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</si>
  <si>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</si>
  <si>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</si>
  <si>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</si>
  <si>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</si>
  <si>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</si>
  <si>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</si>
  <si>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</si>
  <si>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</si>
  <si>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</si>
  <si>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</si>
  <si>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</si>
  <si>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</si>
  <si>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</si>
  <si>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</si>
  <si>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</si>
  <si>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</si>
  <si>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</si>
  <si>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</si>
  <si>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</si>
  <si>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</si>
  <si>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</si>
  <si>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</si>
  <si>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</si>
  <si>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</si>
  <si>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</si>
  <si>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</si>
  <si>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</si>
  <si>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</si>
  <si>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</si>
  <si>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</si>
  <si>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</si>
  <si>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</si>
  <si>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</si>
  <si>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</si>
  <si>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</si>
  <si>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</si>
  <si>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</si>
  <si>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</si>
  <si>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</si>
  <si>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</si>
  <si>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</si>
  <si>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</si>
  <si>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</si>
  <si>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</si>
  <si>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</si>
  <si>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</si>
  <si>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</si>
  <si>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</si>
  <si>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</si>
  <si>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</si>
  <si>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</si>
  <si>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</si>
  <si>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</si>
  <si>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</si>
  <si>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</si>
  <si>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</si>
  <si>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</si>
  <si>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</si>
  <si>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</si>
  <si>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</si>
  <si>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</si>
  <si>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</si>
  <si>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</si>
  <si>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</si>
  <si>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</si>
  <si>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</si>
  <si>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</si>
  <si>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</si>
  <si>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</si>
  <si>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</si>
  <si>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</si>
  <si>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</si>
  <si>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</si>
  <si>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</si>
  <si>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</si>
  <si>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</si>
  <si>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</si>
  <si>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</si>
  <si>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</si>
  <si>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</si>
  <si>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</si>
  <si>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</si>
  <si>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</si>
  <si>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</si>
  <si>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</si>
  <si>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</si>
  <si>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</si>
  <si>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</si>
  <si>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</si>
  <si>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</si>
  <si>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</si>
  <si>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</si>
  <si>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</si>
  <si>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</si>
  <si>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</si>
  <si>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</si>
  <si>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</si>
  <si>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</si>
  <si>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</si>
  <si>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</si>
  <si>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</si>
  <si>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</si>
  <si>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</si>
  <si>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</si>
  <si>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</si>
  <si>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</si>
  <si>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</si>
  <si>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</si>
  <si>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</si>
  <si>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</si>
  <si>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</si>
  <si>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</si>
  <si>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</si>
  <si>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</si>
  <si>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</si>
  <si>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</si>
  <si>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</si>
  <si>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</si>
  <si>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</si>
  <si>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</si>
  <si>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</si>
  <si>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</si>
  <si>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</si>
  <si>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</si>
  <si>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</si>
  <si>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</si>
  <si>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</si>
  <si>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</si>
  <si>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</si>
  <si>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</si>
  <si>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</si>
  <si>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</si>
  <si>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</si>
  <si>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</si>
  <si>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</si>
  <si>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</si>
  <si>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</si>
  <si>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</si>
  <si>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</si>
  <si>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</si>
  <si>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</si>
  <si>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</si>
  <si>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</si>
  <si>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</si>
  <si>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</si>
  <si>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</si>
  <si>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</si>
  <si>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</si>
  <si>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</si>
  <si>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</si>
  <si>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</si>
  <si>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</si>
  <si>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</si>
  <si>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</si>
  <si>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</si>
  <si>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</si>
  <si>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</si>
  <si>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</si>
  <si>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</si>
  <si>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</si>
  <si>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</si>
  <si>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</si>
  <si>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</si>
  <si>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</si>
  <si>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</si>
  <si>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</si>
  <si>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</si>
  <si>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</si>
  <si>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</si>
  <si>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</si>
  <si>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</si>
  <si>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</si>
  <si>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</si>
  <si>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</si>
  <si>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</si>
  <si>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</si>
  <si>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</si>
  <si>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</si>
  <si>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</si>
  <si>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</si>
  <si>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</si>
  <si>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</si>
  <si>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</si>
  <si>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</si>
  <si>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</si>
  <si>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</si>
  <si>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</si>
  <si>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</si>
  <si>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</si>
  <si>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</si>
  <si>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</si>
  <si>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</si>
  <si>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</si>
  <si>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</si>
  <si>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</si>
  <si>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</si>
  <si>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</si>
  <si>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</si>
  <si>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</si>
  <si>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</si>
  <si>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</si>
  <si>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</si>
  <si>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</si>
  <si>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</si>
  <si>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</si>
  <si>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</si>
  <si>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</si>
  <si>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</si>
  <si>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</si>
  <si>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</si>
  <si>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</si>
  <si>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</si>
  <si>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</si>
  <si>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</si>
  <si>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</si>
  <si>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</si>
  <si>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</si>
  <si>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</si>
  <si>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</si>
  <si>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</si>
  <si>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</si>
  <si>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</si>
  <si>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</si>
  <si>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</si>
  <si>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</si>
  <si>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</si>
  <si>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</si>
  <si>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</si>
  <si>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</si>
  <si>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</si>
  <si>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</si>
  <si>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</si>
  <si>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</si>
  <si>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</si>
  <si>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</si>
  <si>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</si>
  <si>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</si>
  <si>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</si>
  <si>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</si>
  <si>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</si>
  <si>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</si>
  <si>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</si>
  <si>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</si>
  <si>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</si>
  <si>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</si>
  <si>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</si>
  <si>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</si>
  <si>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</si>
  <si>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</si>
  <si>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</si>
  <si>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</si>
  <si>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</si>
  <si>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</si>
  <si>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</si>
  <si>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</si>
  <si>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</si>
  <si>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</si>
  <si>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</si>
  <si>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</si>
  <si>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</si>
  <si>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</si>
  <si>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</si>
  <si>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</si>
  <si>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</si>
  <si>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</si>
  <si>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</si>
  <si>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</si>
  <si>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</si>
  <si>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</si>
  <si>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</si>
  <si>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</si>
  <si>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</si>
  <si>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</si>
  <si>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</si>
  <si>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</si>
  <si>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</si>
  <si>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</si>
  <si>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</si>
  <si>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</si>
  <si>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</si>
  <si>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</si>
  <si>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</si>
  <si>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</si>
  <si>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</si>
  <si>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</si>
  <si>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</si>
  <si>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</si>
  <si>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</si>
  <si>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</si>
  <si>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</si>
  <si>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</si>
  <si>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</si>
  <si>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</si>
  <si>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</si>
  <si>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</si>
  <si>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</si>
  <si>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</si>
  <si>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</si>
  <si>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</si>
  <si>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</si>
  <si>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</si>
  <si>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</si>
  <si>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</si>
  <si>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</si>
  <si>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</si>
  <si>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</si>
  <si>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</si>
  <si>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</si>
  <si>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</si>
  <si>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</si>
  <si>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</si>
  <si>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</si>
  <si>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</si>
  <si>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</si>
  <si>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</si>
  <si>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</si>
  <si>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</si>
  <si>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</si>
  <si>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</si>
  <si>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</si>
  <si>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</si>
  <si>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</si>
  <si>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</si>
  <si>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</si>
  <si>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</si>
  <si>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</si>
  <si>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</si>
  <si>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</si>
  <si>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</si>
  <si>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</si>
  <si>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</si>
  <si>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</si>
  <si>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</si>
  <si>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</si>
  <si>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</si>
  <si>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</si>
  <si>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</si>
  <si>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</si>
  <si>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</si>
  <si>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</si>
  <si>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</si>
  <si>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</si>
  <si>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</si>
  <si>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</si>
  <si>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</si>
  <si>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</si>
  <si>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</si>
  <si>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</si>
  <si>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</si>
  <si>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</si>
  <si>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</si>
  <si>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</si>
  <si>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</si>
  <si>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</si>
  <si>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</si>
  <si>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</si>
  <si>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</si>
  <si>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</si>
  <si>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</si>
  <si>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</si>
  <si>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</si>
  <si>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</si>
  <si>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</si>
  <si>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</si>
  <si>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</si>
  <si>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</si>
  <si>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</si>
  <si>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</si>
  <si>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</si>
  <si>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</si>
  <si>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</si>
  <si>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</si>
  <si>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</si>
  <si>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</si>
  <si>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</si>
  <si>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</si>
  <si>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</si>
  <si>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</si>
  <si>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</si>
  <si>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</si>
  <si>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</si>
  <si>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</si>
  <si>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</si>
  <si>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</si>
  <si>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</si>
  <si>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</si>
  <si>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</si>
  <si>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</si>
  <si>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</si>
  <si>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</si>
  <si>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</si>
  <si>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</si>
  <si>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</si>
  <si>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</si>
  <si>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</si>
  <si>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</si>
  <si>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</si>
  <si>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</si>
  <si>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</si>
  <si>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</si>
  <si>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</si>
  <si>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</si>
  <si>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</si>
  <si>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</si>
  <si>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</si>
  <si>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</si>
  <si>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</si>
  <si>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</si>
  <si>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</si>
  <si>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</si>
  <si>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</si>
  <si>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</si>
  <si>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</si>
  <si>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</si>
  <si>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</si>
  <si>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</si>
  <si>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</si>
  <si>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</si>
  <si>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</si>
  <si>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</si>
  <si>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</si>
  <si>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</si>
  <si>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</si>
  <si>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</si>
  <si>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</si>
  <si>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</si>
  <si>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</si>
  <si>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</si>
  <si>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</si>
  <si>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</si>
  <si>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</si>
  <si>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</si>
  <si>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</si>
  <si>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</si>
  <si>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</si>
  <si>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</si>
  <si>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</si>
  <si>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</si>
  <si>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</si>
  <si>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</si>
  <si>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</si>
  <si>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</si>
  <si>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</si>
  <si>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</si>
  <si>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</si>
  <si>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</si>
  <si>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</si>
  <si>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</si>
  <si>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</si>
  <si>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</si>
  <si>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</si>
  <si>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</si>
  <si>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</si>
  <si>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</si>
  <si>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</si>
  <si>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</si>
  <si>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</si>
  <si>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</si>
  <si>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</si>
  <si>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</si>
  <si>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</si>
  <si>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</si>
  <si>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</si>
  <si>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</si>
  <si>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</si>
  <si>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</si>
  <si>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</si>
  <si>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</si>
  <si>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</si>
  <si>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</si>
  <si>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</si>
  <si>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</si>
  <si>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</si>
  <si>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</si>
  <si>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</si>
  <si>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</si>
  <si>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</si>
  <si>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</si>
  <si>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</si>
  <si>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</si>
  <si>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</si>
  <si>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</si>
  <si>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</si>
  <si>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</si>
  <si>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</si>
  <si>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</si>
  <si>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</si>
  <si>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</si>
  <si>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</si>
  <si>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</si>
  <si>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</si>
  <si>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</si>
  <si>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</si>
  <si>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</si>
  <si>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</si>
  <si>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</si>
  <si>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</si>
  <si>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</si>
  <si>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</si>
  <si>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</si>
  <si>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</si>
  <si>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</si>
  <si>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</si>
  <si>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</si>
  <si>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</si>
  <si>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</si>
  <si>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</si>
  <si>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</si>
  <si>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</si>
  <si>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</si>
  <si>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</si>
  <si>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</si>
  <si>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</si>
  <si>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</si>
  <si>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</si>
  <si>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</si>
  <si>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</si>
  <si>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</si>
  <si>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</si>
  <si>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</si>
  <si>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</si>
  <si>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</si>
  <si>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</si>
  <si>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</si>
  <si>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</si>
  <si>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</si>
  <si>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</si>
  <si>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</si>
  <si>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</si>
  <si>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</si>
  <si>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</si>
  <si>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</si>
  <si>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</si>
  <si>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</si>
  <si>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</si>
  <si>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</si>
  <si>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</si>
  <si>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</si>
  <si>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</si>
  <si>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</si>
  <si>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</si>
  <si>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</si>
  <si>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</si>
  <si>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</si>
  <si>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</si>
  <si>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</si>
  <si>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</si>
  <si>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</si>
  <si>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</si>
  <si>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</si>
  <si>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</si>
  <si>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</si>
  <si>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</si>
  <si>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</si>
  <si>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</si>
  <si>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</si>
  <si>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</si>
  <si>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</si>
  <si>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</si>
  <si>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</si>
  <si>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</si>
  <si>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</si>
  <si>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</si>
  <si>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</si>
  <si>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</si>
  <si>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</si>
  <si>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</si>
  <si>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</si>
  <si>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</si>
  <si>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</si>
  <si>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</si>
  <si>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</si>
  <si>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</si>
  <si>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</si>
  <si>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</si>
  <si>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</si>
  <si>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</si>
  <si>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</si>
  <si>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</si>
  <si>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</si>
  <si>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</si>
  <si>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</si>
  <si>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</si>
  <si>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</si>
  <si>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</si>
  <si>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</si>
  <si>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</si>
  <si>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</si>
  <si>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</si>
  <si>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</si>
  <si>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</si>
  <si>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</si>
  <si>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</si>
  <si>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</si>
  <si>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</si>
  <si>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</si>
  <si>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</si>
  <si>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</si>
  <si>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</si>
  <si>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</si>
  <si>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</si>
  <si>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</si>
  <si>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</si>
  <si>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</si>
  <si>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</si>
  <si>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</si>
  <si>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</si>
  <si>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</si>
  <si>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</si>
  <si>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</si>
  <si>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</si>
  <si>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</si>
  <si>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</si>
  <si>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</si>
  <si>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</si>
  <si>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</si>
  <si>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</si>
  <si>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</si>
  <si>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</si>
  <si>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</si>
  <si>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</si>
  <si>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</si>
  <si>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</si>
  <si>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</si>
  <si>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</si>
  <si>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</si>
  <si>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</si>
  <si>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</si>
  <si>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</si>
  <si>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</si>
  <si>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</si>
  <si>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</si>
  <si>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</si>
  <si>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</si>
  <si>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</si>
  <si>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</si>
  <si>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</si>
  <si>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</si>
  <si>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</si>
  <si>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</si>
  <si>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</si>
  <si>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</si>
  <si>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</si>
  <si>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</si>
  <si>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</si>
  <si>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</si>
  <si>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</si>
  <si>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</si>
  <si>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</si>
  <si>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</si>
  <si>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</si>
  <si>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</si>
  <si>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</si>
  <si>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</si>
  <si>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</si>
  <si>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</si>
  <si>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</si>
  <si>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</si>
  <si>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</si>
  <si>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</si>
  <si>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</si>
  <si>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</si>
  <si>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</si>
  <si>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</si>
  <si>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</si>
  <si>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</si>
  <si>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</si>
  <si>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</si>
  <si>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</si>
  <si>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</si>
  <si>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</si>
  <si>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</si>
  <si>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</si>
  <si>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</si>
  <si>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</si>
  <si>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</si>
  <si>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</si>
  <si>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</si>
  <si>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</si>
  <si>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</si>
  <si>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</si>
  <si>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</si>
  <si>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</si>
  <si>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</si>
  <si>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</si>
  <si>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</si>
  <si>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</si>
  <si>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</si>
  <si>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</si>
  <si>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</si>
  <si>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</si>
  <si>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</si>
  <si>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</si>
  <si>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</si>
  <si>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</si>
  <si>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</si>
  <si>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</si>
  <si>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</si>
  <si>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</si>
  <si>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</si>
  <si>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</si>
  <si>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</si>
  <si>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</si>
  <si>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</si>
  <si>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</si>
  <si>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</si>
  <si>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</si>
  <si>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</si>
  <si>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</si>
  <si>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</si>
  <si>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</si>
  <si>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</si>
  <si>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</si>
  <si>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</si>
  <si>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</si>
  <si>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</si>
  <si>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</si>
  <si>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</si>
  <si>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</si>
  <si>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</si>
  <si>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</si>
  <si>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</si>
  <si>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</si>
  <si>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</si>
  <si>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</si>
  <si>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</si>
  <si>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</si>
  <si>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</si>
  <si>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</si>
  <si>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</si>
  <si>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</si>
  <si>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</si>
  <si>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</si>
  <si>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</si>
  <si>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</si>
  <si>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</si>
  <si>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</si>
  <si>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</si>
  <si>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</si>
  <si>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</si>
  <si>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</si>
  <si>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</si>
  <si>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</si>
  <si>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</si>
  <si>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</si>
  <si>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</si>
  <si>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</si>
  <si>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</si>
  <si>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</si>
  <si>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</si>
  <si>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</si>
  <si>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</si>
  <si>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</si>
  <si>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</si>
  <si>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</si>
  <si>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</si>
  <si>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</si>
  <si>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</si>
  <si>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</si>
  <si>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</si>
  <si>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</si>
  <si>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</si>
  <si>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</si>
  <si>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</si>
  <si>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</si>
  <si>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</si>
  <si>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</si>
  <si>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</si>
  <si>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</si>
  <si>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</si>
  <si>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</si>
  <si>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</si>
  <si>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</si>
  <si>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</si>
  <si>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</si>
  <si>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</si>
  <si>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</si>
  <si>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</si>
  <si>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</si>
  <si>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</si>
  <si>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</si>
  <si>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</si>
  <si>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</si>
  <si>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</si>
  <si>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</si>
  <si>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</si>
  <si>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</si>
  <si>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</si>
  <si>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</si>
  <si>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</si>
  <si>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</si>
  <si>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</si>
  <si>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</si>
  <si>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</si>
  <si>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</si>
  <si>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</si>
  <si>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</si>
  <si>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</si>
  <si>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</si>
  <si>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</si>
  <si>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</si>
  <si>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</si>
  <si>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</si>
  <si>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</si>
  <si>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</si>
  <si>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</si>
  <si>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</si>
  <si>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</si>
  <si>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</si>
  <si>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</si>
  <si>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</si>
  <si>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</si>
  <si>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</si>
  <si>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</si>
  <si>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</si>
  <si>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</si>
  <si>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</si>
  <si>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</si>
  <si>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</si>
  <si>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</si>
  <si>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</si>
  <si>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</si>
  <si>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</si>
  <si>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</si>
  <si>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</si>
  <si>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</si>
  <si>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</si>
  <si>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</si>
  <si>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</si>
  <si>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</si>
  <si>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</si>
  <si>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</si>
  <si>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</si>
  <si>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</si>
  <si>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</si>
  <si>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</si>
  <si>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</si>
  <si>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</si>
  <si>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</si>
  <si>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</si>
  <si>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</si>
  <si>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</si>
  <si>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</si>
  <si>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</si>
  <si>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</si>
  <si>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</si>
  <si>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</si>
  <si>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</si>
  <si>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</si>
  <si>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</si>
  <si>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</si>
  <si>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</si>
  <si>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</si>
  <si>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</si>
  <si>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</si>
  <si>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</si>
  <si>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</si>
  <si>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</si>
  <si>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</si>
  <si>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</si>
  <si>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</si>
  <si>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</si>
  <si>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</si>
  <si>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</si>
  <si>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</si>
  <si>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</si>
  <si>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</si>
  <si>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</si>
  <si>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</si>
  <si>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</si>
  <si>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</si>
  <si>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</si>
  <si>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</si>
  <si>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</si>
  <si>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</si>
  <si>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</si>
  <si>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</si>
  <si>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</si>
  <si>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</si>
  <si>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</si>
  <si>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</si>
  <si>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</si>
  <si>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</si>
  <si>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</si>
  <si>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</si>
  <si>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</si>
  <si>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</si>
  <si>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</si>
  <si>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</si>
  <si>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</si>
  <si>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</si>
  <si>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</si>
  <si>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</si>
  <si>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</si>
  <si>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</si>
  <si>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</si>
  <si>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</si>
  <si>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</si>
  <si>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</si>
  <si>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</si>
  <si>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</si>
  <si>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</si>
  <si>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</si>
  <si>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</si>
  <si>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</si>
  <si>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</si>
  <si>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</si>
  <si>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</si>
  <si>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</si>
  <si>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</si>
  <si>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</si>
  <si>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</si>
  <si>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</si>
  <si>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</si>
  <si>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</si>
  <si>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</si>
  <si>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</si>
  <si>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</si>
  <si>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</si>
  <si>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</si>
  <si>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</si>
  <si>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</si>
  <si>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</si>
  <si>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</si>
  <si>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</si>
  <si>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</si>
  <si>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</si>
  <si>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</si>
  <si>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</si>
  <si>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</si>
  <si>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</si>
  <si>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</si>
  <si>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</si>
  <si>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</si>
  <si>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</si>
  <si>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</si>
  <si>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</si>
  <si>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</si>
  <si>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</si>
  <si>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</si>
  <si>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</si>
  <si>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</si>
  <si>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</si>
  <si>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</si>
  <si>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</si>
  <si>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</si>
  <si>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</si>
  <si>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</si>
  <si>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</si>
  <si>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</si>
  <si>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</si>
  <si>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</si>
  <si>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</si>
  <si>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</si>
  <si>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</si>
  <si>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</si>
  <si>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</si>
  <si>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</si>
  <si>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</si>
  <si>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</si>
  <si>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</si>
  <si>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</si>
  <si>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</si>
  <si>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</si>
  <si>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</si>
  <si>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</si>
  <si>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</si>
  <si>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</si>
  <si>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</si>
  <si>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</si>
  <si>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</si>
  <si>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</si>
  <si>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</si>
  <si>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</si>
  <si>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</si>
  <si>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</si>
  <si>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</si>
  <si>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</si>
  <si>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</si>
  <si>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</si>
  <si>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</si>
  <si>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</si>
  <si>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</si>
  <si>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</si>
  <si>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</si>
  <si>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</si>
  <si>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</si>
  <si>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</si>
  <si>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</si>
  <si>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</si>
  <si>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</si>
  <si>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</si>
  <si>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</si>
  <si>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</si>
  <si>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</si>
  <si>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</si>
  <si>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</si>
  <si>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</si>
  <si>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</si>
  <si>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</si>
  <si>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</si>
  <si>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</si>
  <si>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</si>
  <si>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</si>
  <si>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</si>
  <si>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</si>
  <si>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</si>
  <si>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</si>
  <si>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</si>
  <si>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</si>
  <si>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</si>
  <si>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</si>
  <si>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</si>
  <si>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</si>
  <si>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</si>
  <si>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</si>
  <si>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</si>
  <si>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</si>
  <si>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</si>
  <si>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</si>
  <si>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</si>
  <si>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</si>
  <si>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</si>
  <si>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</si>
  <si>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</si>
  <si>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</si>
  <si>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</si>
  <si>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</si>
  <si>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</si>
  <si>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</si>
  <si>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</si>
  <si>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</si>
  <si>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</si>
  <si>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</si>
  <si>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</si>
  <si>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</si>
  <si>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</si>
  <si>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</si>
  <si>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</si>
  <si>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</si>
  <si>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</si>
  <si>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</si>
  <si>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</si>
  <si>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</si>
  <si>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</si>
  <si>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</si>
  <si>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</si>
  <si>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</si>
  <si>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</si>
  <si>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</si>
  <si>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</si>
  <si>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</si>
  <si>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</si>
  <si>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</si>
  <si>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</si>
  <si>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</si>
  <si>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</si>
  <si>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</si>
  <si>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</si>
  <si>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</si>
  <si>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</si>
  <si>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</si>
  <si>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</si>
  <si>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</si>
  <si>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</si>
  <si>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</si>
  <si>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</si>
  <si>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</si>
  <si>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</si>
  <si>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</si>
  <si>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</si>
  <si>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</si>
  <si>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</si>
  <si>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</si>
  <si>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</si>
  <si>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</si>
  <si>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</si>
  <si>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</si>
  <si>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</si>
  <si>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</si>
  <si>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</si>
  <si>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</si>
  <si>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</si>
  <si>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</si>
  <si>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</si>
  <si>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</si>
  <si>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</si>
  <si>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</si>
  <si>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</si>
  <si>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</si>
  <si>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</si>
  <si>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</si>
  <si>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</si>
  <si>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</si>
  <si>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</si>
  <si>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</si>
  <si>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</si>
  <si>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</si>
  <si>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</si>
  <si>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</si>
  <si>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</si>
  <si>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</si>
  <si>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</si>
  <si>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</si>
  <si>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</si>
  <si>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</si>
  <si>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</si>
  <si>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</si>
  <si>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</si>
  <si>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</si>
  <si>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</si>
  <si>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</si>
  <si>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</si>
  <si>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</si>
  <si>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</si>
  <si>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</si>
  <si>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</si>
  <si>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</si>
  <si>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</si>
  <si>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</si>
  <si>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</si>
  <si>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</si>
  <si>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</si>
  <si>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</si>
  <si>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</si>
  <si>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</si>
  <si>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</si>
  <si>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</si>
  <si>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</si>
  <si>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</si>
  <si>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</si>
  <si>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</si>
  <si>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</si>
  <si>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</si>
  <si>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</si>
  <si>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</si>
  <si>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</si>
  <si>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</si>
  <si>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</si>
  <si>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</si>
  <si>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</si>
  <si>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</si>
  <si>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</si>
  <si>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</si>
  <si>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</si>
  <si>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</si>
  <si>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</si>
  <si>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</si>
  <si>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</si>
  <si>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</si>
  <si>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</si>
  <si>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</si>
  <si>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</si>
  <si>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</si>
  <si>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</si>
  <si>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</si>
  <si>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</si>
  <si>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</si>
  <si>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</si>
  <si>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</si>
  <si>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</si>
  <si>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</si>
  <si>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</si>
  <si>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</si>
  <si>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</si>
  <si>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</si>
  <si>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</si>
  <si>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</si>
  <si>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</si>
  <si>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</si>
  <si>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</si>
  <si>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</si>
  <si>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</si>
  <si>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</si>
  <si>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</si>
  <si>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</si>
  <si>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</si>
  <si>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</si>
  <si>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</si>
  <si>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</si>
  <si>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</si>
  <si>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</si>
  <si>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</si>
  <si>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</si>
  <si>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</si>
  <si>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</si>
  <si>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</si>
  <si>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</si>
  <si>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</si>
  <si>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</si>
  <si>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</si>
  <si>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</si>
  <si>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</si>
  <si>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</si>
  <si>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</si>
  <si>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</si>
  <si>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</si>
  <si>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</si>
  <si>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</si>
  <si>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</si>
  <si>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</si>
  <si>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</si>
  <si>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</si>
  <si>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</si>
  <si>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</si>
  <si>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</si>
  <si>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</si>
  <si>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</si>
  <si>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</si>
  <si>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</si>
  <si>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</si>
  <si>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</si>
  <si>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</si>
  <si>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</si>
  <si>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</si>
  <si>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</si>
  <si>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</si>
  <si>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</si>
  <si>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</si>
  <si>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</si>
  <si>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</si>
  <si>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</si>
  <si>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</si>
  <si>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</si>
  <si>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</si>
  <si>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</si>
  <si>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</si>
  <si>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</si>
  <si>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</si>
  <si>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</si>
  <si>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</si>
  <si>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</si>
  <si>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</si>
  <si>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</si>
  <si>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</si>
  <si>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</si>
  <si>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</si>
  <si>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</si>
  <si>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</si>
  <si>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</si>
  <si>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</si>
  <si>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</si>
  <si>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</si>
  <si>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</si>
  <si>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</si>
  <si>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</si>
  <si>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</si>
  <si>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</si>
  <si>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</si>
  <si>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</si>
  <si>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</si>
  <si>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</si>
  <si>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</si>
  <si>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</si>
  <si>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</si>
  <si>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</si>
  <si>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</si>
  <si>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</si>
  <si>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</si>
  <si>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</si>
  <si>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</si>
  <si>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</si>
  <si>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</si>
  <si>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</si>
  <si>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</si>
  <si>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</si>
  <si>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</si>
  <si>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</si>
  <si>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</si>
  <si>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</si>
  <si>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</si>
  <si>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</si>
  <si>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</si>
  <si>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</si>
  <si>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</si>
  <si>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</si>
  <si>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</si>
  <si>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</si>
  <si>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</si>
  <si>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</si>
  <si>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</si>
  <si>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</si>
  <si>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</si>
  <si>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</si>
  <si>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</si>
  <si>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</si>
  <si>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</si>
  <si>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</si>
  <si>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</si>
  <si>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</si>
  <si>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</si>
  <si>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</si>
  <si>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</si>
  <si>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</si>
  <si>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</si>
  <si>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</si>
  <si>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</si>
  <si>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</si>
  <si>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</si>
  <si>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</si>
  <si>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</si>
  <si>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</si>
  <si>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</si>
  <si>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</si>
  <si>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</si>
  <si>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</si>
  <si>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</si>
  <si>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</si>
  <si>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</si>
  <si>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</si>
  <si>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</si>
  <si>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</si>
  <si>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</si>
  <si>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</si>
  <si>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</si>
  <si>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</si>
  <si>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</si>
  <si>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</si>
  <si>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</si>
  <si>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</si>
  <si>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</si>
  <si>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</si>
  <si>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</si>
  <si>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</si>
  <si>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</si>
  <si>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</si>
  <si>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</si>
  <si>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</si>
  <si>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</si>
  <si>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</si>
  <si>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</si>
  <si>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</si>
  <si>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</si>
  <si>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</si>
  <si>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</si>
  <si>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</si>
  <si>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</si>
  <si>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</si>
  <si>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</si>
  <si>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</si>
  <si>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</si>
  <si>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</si>
  <si>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</si>
  <si>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</si>
  <si>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</si>
  <si>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</si>
  <si>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</si>
  <si>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</si>
  <si>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</si>
  <si>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</si>
  <si>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</si>
  <si>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</si>
  <si>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</si>
  <si>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</si>
  <si>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</si>
  <si>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</si>
  <si>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</si>
  <si>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</si>
  <si>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</si>
  <si>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</si>
  <si>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</si>
  <si>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</si>
  <si>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</si>
  <si>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</si>
  <si>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</si>
  <si>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</si>
  <si>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</si>
  <si>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</si>
  <si>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</si>
  <si>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</si>
  <si>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</si>
  <si>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</si>
  <si>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</si>
  <si>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</si>
  <si>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</si>
  <si>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</si>
  <si>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</si>
  <si>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</si>
  <si>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</si>
  <si>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</si>
  <si>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</si>
  <si>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</si>
  <si>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</si>
  <si>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</si>
  <si>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</si>
  <si>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</si>
  <si>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</si>
  <si>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</si>
  <si>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</si>
  <si>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</si>
  <si>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</si>
  <si>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</si>
  <si>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</si>
  <si>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</si>
  <si>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</si>
  <si>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</si>
  <si>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</si>
  <si>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</si>
  <si>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</si>
  <si>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</si>
  <si>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</si>
  <si>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</si>
  <si>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</si>
  <si>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</si>
  <si>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</si>
  <si>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</si>
  <si>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</si>
  <si>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</si>
  <si>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</si>
  <si>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</si>
  <si>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</si>
  <si>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</si>
  <si>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</si>
  <si>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</si>
  <si>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</si>
  <si>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</si>
  <si>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</si>
  <si>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</si>
  <si>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</si>
  <si>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</si>
  <si>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</si>
  <si>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</si>
  <si>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</si>
  <si>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</si>
  <si>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</si>
  <si>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</si>
  <si>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</si>
  <si>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</si>
  <si>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</si>
  <si>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</si>
  <si>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</si>
  <si>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</si>
  <si>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</si>
  <si>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</si>
  <si>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</si>
  <si>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</si>
  <si>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</si>
  <si>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</si>
  <si>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</si>
  <si>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</si>
  <si>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</si>
  <si>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</si>
  <si>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</si>
  <si>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</si>
  <si>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</si>
  <si>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</si>
  <si>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</si>
  <si>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</si>
  <si>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</si>
  <si>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</si>
  <si>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</si>
  <si>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</si>
  <si>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</si>
  <si>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</si>
  <si>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</si>
  <si>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</si>
  <si>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</si>
  <si>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</si>
  <si>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</si>
  <si>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</si>
  <si>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</si>
  <si>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</si>
  <si>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</si>
  <si>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</si>
  <si>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</si>
  <si>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</si>
  <si>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</si>
  <si>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</si>
  <si>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</si>
  <si>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</si>
  <si>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</si>
  <si>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</si>
  <si>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</si>
  <si>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</si>
  <si>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</si>
  <si>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</si>
  <si>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</si>
  <si>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</si>
  <si>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</si>
  <si>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</si>
  <si>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</si>
  <si>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</si>
  <si>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</si>
  <si>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</si>
  <si>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</si>
  <si>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</si>
  <si>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</si>
  <si>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</si>
  <si>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</si>
  <si>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</si>
  <si>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</si>
  <si>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</si>
  <si>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</si>
  <si>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</si>
  <si>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</si>
  <si>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</si>
  <si>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</si>
  <si>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</si>
  <si>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</si>
  <si>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</si>
  <si>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</si>
  <si>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</si>
  <si>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</si>
  <si>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</si>
  <si>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</si>
  <si>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</si>
  <si>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</si>
  <si>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</si>
  <si>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</si>
  <si>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</si>
  <si>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</si>
  <si>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</si>
  <si>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</si>
  <si>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</si>
  <si>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</si>
  <si>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</si>
  <si>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</si>
  <si>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</si>
  <si>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</si>
  <si>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</si>
  <si>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</si>
  <si>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</si>
  <si>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</si>
  <si>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</si>
  <si>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</si>
  <si>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</si>
  <si>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</si>
  <si>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</si>
  <si>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</si>
  <si>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</si>
  <si>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</si>
  <si>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</si>
  <si>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</si>
  <si>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</si>
  <si>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</si>
  <si>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</si>
  <si>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</si>
  <si>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</si>
  <si>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</si>
  <si>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</si>
  <si>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</si>
  <si>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</si>
  <si>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</si>
  <si>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</si>
  <si>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</si>
  <si>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</si>
  <si>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</si>
  <si>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</si>
  <si>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</si>
  <si>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</si>
  <si>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</si>
  <si>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</si>
  <si>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</si>
  <si>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</si>
  <si>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</si>
  <si>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</si>
  <si>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</si>
  <si>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</si>
  <si>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</si>
  <si>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</si>
  <si>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</si>
  <si>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</si>
  <si>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</si>
  <si>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</si>
  <si>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</si>
  <si>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</si>
  <si>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</si>
  <si>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</si>
  <si>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</si>
  <si>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</si>
  <si>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</si>
  <si>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</si>
  <si>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</si>
  <si>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</si>
  <si>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</si>
  <si>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</si>
  <si>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</si>
  <si>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</si>
  <si>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</si>
  <si>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</si>
  <si>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</si>
  <si>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</si>
  <si>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</si>
  <si>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</si>
  <si>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</si>
  <si>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</si>
  <si>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</si>
  <si>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</si>
  <si>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</si>
  <si>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</si>
  <si>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</si>
  <si>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</si>
  <si>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</si>
  <si>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</si>
  <si>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</si>
  <si>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</si>
  <si>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</si>
  <si>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</si>
  <si>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</si>
  <si>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</si>
  <si>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</si>
  <si>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</si>
  <si>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</si>
  <si>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</si>
  <si>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</si>
  <si>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</si>
  <si>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</si>
  <si>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</si>
  <si>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</si>
  <si>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</si>
  <si>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</si>
  <si>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</si>
  <si>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</si>
  <si>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</si>
  <si>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</si>
  <si>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</si>
  <si>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</si>
  <si>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</si>
  <si>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</si>
  <si>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</si>
  <si>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</si>
  <si>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</si>
  <si>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</si>
  <si>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</si>
  <si>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</si>
  <si>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</si>
  <si>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</si>
  <si>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</si>
  <si>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</si>
  <si>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</si>
  <si>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</si>
  <si>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</si>
  <si>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</si>
  <si>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</si>
  <si>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</si>
  <si>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</si>
  <si>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</si>
  <si>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</si>
  <si>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</si>
  <si>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</si>
  <si>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</si>
  <si>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</si>
  <si>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</si>
  <si>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</si>
  <si>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</si>
  <si>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</si>
  <si>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</si>
  <si>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</si>
  <si>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</si>
  <si>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</si>
  <si>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</si>
  <si>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</si>
  <si>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</si>
  <si>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</si>
  <si>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</si>
  <si>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</si>
  <si>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</si>
  <si>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</si>
  <si>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</si>
  <si>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</si>
  <si>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</si>
  <si>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</si>
  <si>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</si>
  <si>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</si>
  <si>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</si>
  <si>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</si>
  <si>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</si>
  <si>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</si>
  <si>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</si>
  <si>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</si>
  <si>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</si>
  <si>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</si>
  <si>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</si>
  <si>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</si>
  <si>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</si>
  <si>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</si>
  <si>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</si>
  <si>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</si>
  <si>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</si>
  <si>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</si>
  <si>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</si>
  <si>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</si>
  <si>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</si>
  <si>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</si>
  <si>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</si>
  <si>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</si>
  <si>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</si>
  <si>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</si>
  <si>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</si>
  <si>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</si>
  <si>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</si>
  <si>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</si>
  <si>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</si>
  <si>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</si>
  <si>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</si>
  <si>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</si>
  <si>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</si>
  <si>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</si>
  <si>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</si>
  <si>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</si>
  <si>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</si>
  <si>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</si>
  <si>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</si>
  <si>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</si>
  <si>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</si>
  <si>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</si>
  <si>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</si>
  <si>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</si>
  <si>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</si>
  <si>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</si>
  <si>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</si>
  <si>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</si>
  <si>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</si>
  <si>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</si>
  <si>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</si>
  <si>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</si>
  <si>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</si>
  <si>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</si>
  <si>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</si>
  <si>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</si>
  <si>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</si>
  <si>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</si>
  <si>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</si>
  <si>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</si>
  <si>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</si>
  <si>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</si>
  <si>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</si>
  <si>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</si>
  <si>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</si>
  <si>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</si>
  <si>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</si>
  <si>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</si>
  <si>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</si>
  <si>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</si>
  <si>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</si>
  <si>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</si>
  <si>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</si>
  <si>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</si>
  <si>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</si>
  <si>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</si>
  <si>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</si>
  <si>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</si>
  <si>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</si>
  <si>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</si>
  <si>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</si>
  <si>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</si>
  <si>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</si>
  <si>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</si>
  <si>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</si>
  <si>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</si>
  <si>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</si>
  <si>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</si>
  <si>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</si>
  <si>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</si>
  <si>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</si>
  <si>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</si>
  <si>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</si>
  <si>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</si>
  <si>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</si>
  <si>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</si>
  <si>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</si>
  <si>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</si>
  <si>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</si>
  <si>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</si>
  <si>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</si>
  <si>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</si>
  <si>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</si>
  <si>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</si>
  <si>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</si>
  <si>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</si>
  <si>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</si>
  <si>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</si>
  <si>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</si>
  <si>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</si>
  <si>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</si>
  <si>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</si>
  <si>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</si>
  <si>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</si>
  <si>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</si>
  <si>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</si>
  <si>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</si>
  <si>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</si>
  <si>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</si>
  <si>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</si>
  <si>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</si>
  <si>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</si>
  <si>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</si>
  <si>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</si>
  <si>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</si>
  <si>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</si>
  <si>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</si>
  <si>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</si>
  <si>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</si>
  <si>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</si>
  <si>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</si>
  <si>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</si>
  <si>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</si>
  <si>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</si>
  <si>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</si>
  <si>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</si>
  <si>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</si>
  <si>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</si>
  <si>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</si>
  <si>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</si>
  <si>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</si>
  <si>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</si>
  <si>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</si>
  <si>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</si>
  <si>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</si>
  <si>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</si>
  <si>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</si>
  <si>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</si>
  <si>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</si>
  <si>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</si>
  <si>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</si>
  <si>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</si>
  <si>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</si>
  <si>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</si>
  <si>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</si>
  <si>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</si>
  <si>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</si>
  <si>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</si>
  <si>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</si>
  <si>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</si>
  <si>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</si>
  <si>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</si>
  <si>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</si>
  <si>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</si>
  <si>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</si>
  <si>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</si>
  <si>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</si>
  <si>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</si>
  <si>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</si>
  <si>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</si>
  <si>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</si>
  <si>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</si>
  <si>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</si>
  <si>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</si>
  <si>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</si>
  <si>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</si>
  <si>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</si>
  <si>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</si>
  <si>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</si>
  <si>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</si>
  <si>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</si>
  <si>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</si>
  <si>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</si>
  <si>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</si>
  <si>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</si>
  <si>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</si>
  <si>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</si>
  <si>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</si>
  <si>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</si>
  <si>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</si>
  <si>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</si>
  <si>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</si>
  <si>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</si>
  <si>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</si>
  <si>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</si>
  <si>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</si>
  <si>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</si>
  <si>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</si>
  <si>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</si>
  <si>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</si>
  <si>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</si>
  <si>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</si>
  <si>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</si>
  <si>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</si>
  <si>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</si>
  <si>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</si>
  <si>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</si>
  <si>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</si>
  <si>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</si>
  <si>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</si>
  <si>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</si>
  <si>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</si>
  <si>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</si>
  <si>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</si>
  <si>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</si>
  <si>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</si>
  <si>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</si>
  <si>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</si>
  <si>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</si>
  <si>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</si>
  <si>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</si>
  <si>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</si>
  <si>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</si>
  <si>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</si>
  <si>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</si>
  <si>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</si>
  <si>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</si>
  <si>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</si>
  <si>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</si>
  <si>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</si>
  <si>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</si>
  <si>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</si>
  <si>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</si>
  <si>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</si>
  <si>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</si>
  <si>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</si>
  <si>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</si>
  <si>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</si>
  <si>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</si>
  <si>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</si>
  <si>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</si>
  <si>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</si>
  <si>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</si>
  <si>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</si>
  <si>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</si>
  <si>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</si>
  <si>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</si>
  <si>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</si>
  <si>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</si>
  <si>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</si>
  <si>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</si>
  <si>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</si>
  <si>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</si>
  <si>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</si>
  <si>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</si>
  <si>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</si>
  <si>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</si>
  <si>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</si>
  <si>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</si>
  <si>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</si>
  <si>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</si>
  <si>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</si>
  <si>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</si>
  <si>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</si>
  <si>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</si>
  <si>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</si>
  <si>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</si>
  <si>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</si>
  <si>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</si>
  <si>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</si>
  <si>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</si>
  <si>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</si>
  <si>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</si>
  <si>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</si>
  <si>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</si>
  <si>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</si>
  <si>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</si>
  <si>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</si>
  <si>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</si>
  <si>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</si>
  <si>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</si>
  <si>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</si>
  <si>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</si>
  <si>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</si>
  <si>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</si>
  <si>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</si>
  <si>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</si>
  <si>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</si>
  <si>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</si>
  <si>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</si>
  <si>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</si>
  <si>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</si>
  <si>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</si>
  <si>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</si>
  <si>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</si>
  <si>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</si>
  <si>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</si>
  <si>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</si>
  <si>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</si>
  <si>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</si>
  <si>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</si>
  <si>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</si>
  <si>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</si>
  <si>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</si>
  <si>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</si>
  <si>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</si>
  <si>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</si>
  <si>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</si>
  <si>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</si>
  <si>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</si>
  <si>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</si>
  <si>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</si>
  <si>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</si>
  <si>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</si>
  <si>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</si>
  <si>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</si>
  <si>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</si>
  <si>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</si>
  <si>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</si>
  <si>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</si>
  <si>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</si>
  <si>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</si>
  <si>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</si>
  <si>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</si>
  <si>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</si>
  <si>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</si>
  <si>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</si>
  <si>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</si>
  <si>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</si>
  <si>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</si>
  <si>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</si>
  <si>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</si>
  <si>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</si>
  <si>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</si>
  <si>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</si>
  <si>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</si>
  <si>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</si>
  <si>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</si>
  <si>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</si>
  <si>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</si>
  <si>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</si>
  <si>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</si>
  <si>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</si>
  <si>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</si>
  <si>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</si>
  <si>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</si>
  <si>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</si>
  <si>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</si>
  <si>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</si>
  <si>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</si>
  <si>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</si>
  <si>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</si>
  <si>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</si>
  <si>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</si>
  <si>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</si>
  <si>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</si>
  <si>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</si>
  <si>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</si>
  <si>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</si>
  <si>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</si>
  <si>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</si>
  <si>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</si>
  <si>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</si>
  <si>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</si>
  <si>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</si>
  <si>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</si>
  <si>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</si>
  <si>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</si>
  <si>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</si>
  <si>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</si>
  <si>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</si>
  <si>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</si>
  <si>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</si>
  <si>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</si>
  <si>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</si>
  <si>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</si>
  <si>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</si>
  <si>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</si>
  <si>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</si>
  <si>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</si>
  <si>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</si>
  <si>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</si>
  <si>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</si>
  <si>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</si>
  <si>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</si>
  <si>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</si>
  <si>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</si>
  <si>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</si>
  <si>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</si>
  <si>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</si>
  <si>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</si>
  <si>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</si>
  <si>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</si>
  <si>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</si>
  <si>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</si>
  <si>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</si>
  <si>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</si>
  <si>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</si>
  <si>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</si>
  <si>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</si>
  <si>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</si>
  <si>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</si>
  <si>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</si>
  <si>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</si>
  <si>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</si>
  <si>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</si>
  <si>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</si>
  <si>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</si>
  <si>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</si>
  <si>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</si>
  <si>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</si>
  <si>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</si>
  <si>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</si>
  <si>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</si>
  <si>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</si>
  <si>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</si>
  <si>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</si>
  <si>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</si>
  <si>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</si>
  <si>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</si>
  <si>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</si>
  <si>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</si>
  <si>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</si>
  <si>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</si>
  <si>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</si>
  <si>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</si>
  <si>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</si>
  <si>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</si>
  <si>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</si>
  <si>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</si>
  <si>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</si>
  <si>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</si>
  <si>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</si>
  <si>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</si>
  <si>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</si>
  <si>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</si>
  <si>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</si>
  <si>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</si>
  <si>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</si>
  <si>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</si>
  <si>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</si>
  <si>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</si>
  <si>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</si>
  <si>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</si>
  <si>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</si>
  <si>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</si>
  <si>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</si>
  <si>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</si>
  <si>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</si>
  <si>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</si>
  <si>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</si>
  <si>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</si>
  <si>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</si>
  <si>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</si>
  <si>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</si>
  <si>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</si>
  <si>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</si>
  <si>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</si>
  <si>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</si>
  <si>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</si>
  <si>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</si>
  <si>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</si>
  <si>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</si>
  <si>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</si>
  <si>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</si>
  <si>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</si>
  <si>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</si>
  <si>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</si>
  <si>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</si>
  <si>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</si>
  <si>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</si>
  <si>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</si>
  <si>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</si>
  <si>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</si>
  <si>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</si>
  <si>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</si>
  <si>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</si>
  <si>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</si>
  <si>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</si>
  <si>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</si>
  <si>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</si>
  <si>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</si>
  <si>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</si>
  <si>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</si>
  <si>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</si>
  <si>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</si>
  <si>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</si>
  <si>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</si>
  <si>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</si>
  <si>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</si>
  <si>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</si>
  <si>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</si>
  <si>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</si>
  <si>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</si>
  <si>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</si>
  <si>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</si>
  <si>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</si>
  <si>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</si>
  <si>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</si>
  <si>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</si>
  <si>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</si>
  <si>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</si>
  <si>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</si>
  <si>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</si>
  <si>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</si>
  <si>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</si>
  <si>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</si>
  <si>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</si>
  <si>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</si>
  <si>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</si>
  <si>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</si>
  <si>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</si>
  <si>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</si>
  <si>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</si>
  <si>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</si>
  <si>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</si>
  <si>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</si>
  <si>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</si>
  <si>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</si>
  <si>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</si>
  <si>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</si>
  <si>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</si>
  <si>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</si>
  <si>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</si>
  <si>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</si>
  <si>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</si>
  <si>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</si>
  <si>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</si>
  <si>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</si>
  <si>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</si>
  <si>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</si>
  <si>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</si>
  <si>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</si>
  <si>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</si>
  <si>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</si>
  <si>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</si>
  <si>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</si>
  <si>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</si>
  <si>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</si>
  <si>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</si>
  <si>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</si>
  <si>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</si>
  <si>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</si>
  <si>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</si>
  <si>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</si>
  <si>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</si>
  <si>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</si>
  <si>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</si>
  <si>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</si>
  <si>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</si>
  <si>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</si>
  <si>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</si>
  <si>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</si>
  <si>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</si>
  <si>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</si>
  <si>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</si>
  <si>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</si>
  <si>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</si>
  <si>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</si>
  <si>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</si>
  <si>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</si>
  <si>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</si>
  <si>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</si>
  <si>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</si>
  <si>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</si>
  <si>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</si>
  <si>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</si>
  <si>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</si>
  <si>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</si>
  <si>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</si>
  <si>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</si>
  <si>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</si>
  <si>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</si>
  <si>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</si>
  <si>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</si>
  <si>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</si>
  <si>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</si>
  <si>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</si>
  <si>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</si>
  <si>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</si>
  <si>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</si>
  <si>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</si>
  <si>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</si>
  <si>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</si>
  <si>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</si>
  <si>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</si>
  <si>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</si>
  <si>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</si>
  <si>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</si>
  <si>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</si>
  <si>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</si>
  <si>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</si>
  <si>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</si>
  <si>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</si>
  <si>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</si>
  <si>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</si>
  <si>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</si>
  <si>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</si>
  <si>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</si>
  <si>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</si>
  <si>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</si>
  <si>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</si>
  <si>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</si>
  <si>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</si>
  <si>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</si>
  <si>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</si>
  <si>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</si>
  <si>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</si>
  <si>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</si>
  <si>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</si>
  <si>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</si>
  <si>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</si>
  <si>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</si>
  <si>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</si>
  <si>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</si>
  <si>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</si>
  <si>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</si>
  <si>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</si>
  <si>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</si>
  <si>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</si>
  <si>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</si>
  <si>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</si>
  <si>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</si>
  <si>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</si>
  <si>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</si>
  <si>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</si>
  <si>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</si>
  <si>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</si>
  <si>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</si>
  <si>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</si>
  <si>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</si>
  <si>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</si>
  <si>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</si>
  <si>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</si>
  <si>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</si>
  <si>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</si>
  <si>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</si>
  <si>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</si>
  <si>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</si>
  <si>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</si>
  <si>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</si>
  <si>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</si>
  <si>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</si>
  <si>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</si>
  <si>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</si>
  <si>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</si>
  <si>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</si>
  <si>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</si>
  <si>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</si>
  <si>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</si>
  <si>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</si>
  <si>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</si>
  <si>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</si>
  <si>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</si>
  <si>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</si>
  <si>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</si>
  <si>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</si>
  <si>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</si>
  <si>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</si>
  <si>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</si>
  <si>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</si>
  <si>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</si>
  <si>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</si>
  <si>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</si>
  <si>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</si>
  <si>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</si>
  <si>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</si>
  <si>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</si>
  <si>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</si>
  <si>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</si>
  <si>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</si>
  <si>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</si>
  <si>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</si>
  <si>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</si>
  <si>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</si>
  <si>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</si>
  <si>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</si>
  <si>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</si>
  <si>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</si>
  <si>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</si>
  <si>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</si>
  <si>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</si>
  <si>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</si>
  <si>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</si>
  <si>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</si>
  <si>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</si>
  <si>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</si>
  <si>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</si>
  <si>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</si>
  <si>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</si>
  <si>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</si>
  <si>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</si>
  <si>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</si>
  <si>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</si>
  <si>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</si>
  <si>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</si>
  <si>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</si>
  <si>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</si>
  <si>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</si>
  <si>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</si>
  <si>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</si>
  <si>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</si>
  <si>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</si>
  <si>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</si>
  <si>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</si>
  <si>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</si>
  <si>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</si>
  <si>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</si>
  <si>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</si>
  <si>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</si>
  <si>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</si>
  <si>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</si>
  <si>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</si>
  <si>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</si>
  <si>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</si>
  <si>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</si>
  <si>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</si>
  <si>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</si>
  <si>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</si>
  <si>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</si>
  <si>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</si>
  <si>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</si>
  <si>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</si>
  <si>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</si>
  <si>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</si>
  <si>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</si>
  <si>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</si>
  <si>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</si>
  <si>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</si>
  <si>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</si>
  <si>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</si>
  <si>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</si>
  <si>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</si>
  <si>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</si>
  <si>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</si>
  <si>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</si>
  <si>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</si>
  <si>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</si>
  <si>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</si>
  <si>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</si>
  <si>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</si>
  <si>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</si>
  <si>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</si>
  <si>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</si>
  <si>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</si>
  <si>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</si>
  <si>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</si>
  <si>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</si>
  <si>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</si>
  <si>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</si>
  <si>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</si>
  <si>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</si>
  <si>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</si>
  <si>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</si>
  <si>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</si>
  <si>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</si>
  <si>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</si>
  <si>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</si>
  <si>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</si>
  <si>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</si>
  <si>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</si>
  <si>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</si>
  <si>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</si>
  <si>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</si>
  <si>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</si>
  <si>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</si>
  <si>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</si>
  <si>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</si>
  <si>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</si>
  <si>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</si>
  <si>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</si>
  <si>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</si>
  <si>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</si>
  <si>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</si>
  <si>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</si>
  <si>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</si>
  <si>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</si>
  <si>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</si>
  <si>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</si>
  <si>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</si>
  <si>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</si>
  <si>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</si>
  <si>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</si>
  <si>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</si>
  <si>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</si>
  <si>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</si>
  <si>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</si>
  <si>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</si>
  <si>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</si>
  <si>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</si>
  <si>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</si>
  <si>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</si>
  <si>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</si>
  <si>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</si>
  <si>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</si>
  <si>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</si>
  <si>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</si>
  <si>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</si>
  <si>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</si>
  <si>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</si>
  <si>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</si>
  <si>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</si>
  <si>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</si>
  <si>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</si>
  <si>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</si>
  <si>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</si>
  <si>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</si>
  <si>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</si>
  <si>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</si>
  <si>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</si>
  <si>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</si>
  <si>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</si>
  <si>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</si>
  <si>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</si>
  <si>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</si>
  <si>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</si>
  <si>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</si>
  <si>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</si>
  <si>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</si>
  <si>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</si>
  <si>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</si>
  <si>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</si>
  <si>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</si>
  <si>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</si>
  <si>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</si>
  <si>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</si>
  <si>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</si>
  <si>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</si>
  <si>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</si>
  <si>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</si>
  <si>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</si>
  <si>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</si>
  <si>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</si>
  <si>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</si>
  <si>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</si>
  <si>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</si>
  <si>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</si>
  <si>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</si>
  <si>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</si>
  <si>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</si>
  <si>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</si>
  <si>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</si>
  <si>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</si>
  <si>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</si>
  <si>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</si>
  <si>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</si>
  <si>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</si>
  <si>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</si>
  <si>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</si>
  <si>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</si>
  <si>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</si>
  <si>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</si>
  <si>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</si>
  <si>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</si>
  <si>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</si>
  <si>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</si>
  <si>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</si>
  <si>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</si>
  <si>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</si>
  <si>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</si>
  <si>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</si>
  <si>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</si>
  <si>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</si>
  <si>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</si>
  <si>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</si>
  <si>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</si>
  <si>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</si>
  <si>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</si>
  <si>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</si>
  <si>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</si>
  <si>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</si>
  <si>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</si>
  <si>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</si>
  <si>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</si>
  <si>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</si>
  <si>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</si>
  <si>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</si>
  <si>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</si>
  <si>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</si>
  <si>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</si>
  <si>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</si>
  <si>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</si>
  <si>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</si>
  <si>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</si>
  <si>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</si>
  <si>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</si>
  <si>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</si>
  <si>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</si>
  <si>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</si>
  <si>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</si>
  <si>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</si>
  <si>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</si>
  <si>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</si>
  <si>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</si>
  <si>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</si>
  <si>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</si>
  <si>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</si>
  <si>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</si>
  <si>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</si>
  <si>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</si>
  <si>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</si>
  <si>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</si>
  <si>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</si>
  <si>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</si>
  <si>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</si>
  <si>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</si>
  <si>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</si>
  <si>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</si>
  <si>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</si>
  <si>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</si>
  <si>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</si>
  <si>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</si>
  <si>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</si>
  <si>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</si>
  <si>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</si>
  <si>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</si>
  <si>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</si>
  <si>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</si>
  <si>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</si>
  <si>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</si>
  <si>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</si>
  <si>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</si>
  <si>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</si>
  <si>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</si>
  <si>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</si>
  <si>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</si>
  <si>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</si>
  <si>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</si>
  <si>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</si>
  <si>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</si>
  <si>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</si>
  <si>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</si>
  <si>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</si>
  <si>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</si>
  <si>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</si>
  <si>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</si>
  <si>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</si>
  <si>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</si>
  <si>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</si>
  <si>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</si>
  <si>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</si>
  <si>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</si>
  <si>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</si>
  <si>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</si>
  <si>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</si>
  <si>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</si>
  <si>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</si>
  <si>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</si>
  <si>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</si>
  <si>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</si>
  <si>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</si>
  <si>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</si>
  <si>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</si>
  <si>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</si>
  <si>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</si>
  <si>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</si>
  <si>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</si>
  <si>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</si>
  <si>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</si>
  <si>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</si>
  <si>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</si>
  <si>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</si>
  <si>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</si>
  <si>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</si>
  <si>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</si>
  <si>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</si>
  <si>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</si>
  <si>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</si>
  <si>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</si>
  <si>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</si>
  <si>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</si>
  <si>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</si>
  <si>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</si>
  <si>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</si>
  <si>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</si>
  <si>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</si>
  <si>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</si>
  <si>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</si>
  <si>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</si>
  <si>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</si>
  <si>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</si>
  <si>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</si>
  <si>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</si>
  <si>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</si>
  <si>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</si>
  <si>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</si>
  <si>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</si>
  <si>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</si>
  <si>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</si>
  <si>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</si>
  <si>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</si>
  <si>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</si>
  <si>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</si>
  <si>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</si>
  <si>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</si>
  <si>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</si>
  <si>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</si>
  <si>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</si>
  <si>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</si>
  <si>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</si>
  <si>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</si>
  <si>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</si>
  <si>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</si>
  <si>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</si>
  <si>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</si>
  <si>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</si>
  <si>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</si>
  <si>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</si>
  <si>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</si>
  <si>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</si>
  <si>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</si>
  <si>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</si>
  <si>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</si>
  <si>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</si>
  <si>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</si>
  <si>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</si>
  <si>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</si>
  <si>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</si>
  <si>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</si>
  <si>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</si>
  <si>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</si>
  <si>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</si>
  <si>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</si>
  <si>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</si>
  <si>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</si>
  <si>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</si>
  <si>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</si>
  <si>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</si>
  <si>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</si>
  <si>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</si>
  <si>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</si>
  <si>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</si>
  <si>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</si>
  <si>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</si>
  <si>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</si>
  <si>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</si>
  <si>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</si>
  <si>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</si>
  <si>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</si>
  <si>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</si>
  <si>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</si>
  <si>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</si>
  <si>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</si>
  <si>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</si>
  <si>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</si>
  <si>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</si>
  <si>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</si>
  <si>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</si>
  <si>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</si>
  <si>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</si>
  <si>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</si>
  <si>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</si>
  <si>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</si>
  <si>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</si>
  <si>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</si>
  <si>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</si>
  <si>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</si>
  <si>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</si>
  <si>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</si>
  <si>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</si>
  <si>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</si>
  <si>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</si>
  <si>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</si>
  <si>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</si>
  <si>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</si>
  <si>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</si>
  <si>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</si>
  <si>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</si>
  <si>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</si>
  <si>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</si>
  <si>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</si>
  <si>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</si>
  <si>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</si>
  <si>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</si>
  <si>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</si>
  <si>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</si>
  <si>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</si>
  <si>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</si>
  <si>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</si>
  <si>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</si>
  <si>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</si>
  <si>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</si>
  <si>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</si>
  <si>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</si>
  <si>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</si>
  <si>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</si>
  <si>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</si>
  <si>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</si>
  <si>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</si>
  <si>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</si>
  <si>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</si>
  <si>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</si>
  <si>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</si>
  <si>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</si>
  <si>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</si>
  <si>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</si>
  <si>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</si>
  <si>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</si>
  <si>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</si>
  <si>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</si>
  <si>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</si>
  <si>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</si>
  <si>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</si>
  <si>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</si>
  <si>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</si>
  <si>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</si>
  <si>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</si>
  <si>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</si>
  <si>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</si>
  <si>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</si>
  <si>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</si>
  <si>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</si>
  <si>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</si>
  <si>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</si>
  <si>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</si>
  <si>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</si>
  <si>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</si>
  <si>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</si>
  <si>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</si>
  <si>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</si>
  <si>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</si>
  <si>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</si>
  <si>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</si>
  <si>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</si>
  <si>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</si>
  <si>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</si>
  <si>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</si>
  <si>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</si>
  <si>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</si>
  <si>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</si>
  <si>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</si>
  <si>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</si>
  <si>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</si>
  <si>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</si>
  <si>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</si>
  <si>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</si>
  <si>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</si>
  <si>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</si>
  <si>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</si>
  <si>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</si>
  <si>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</si>
  <si>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</si>
  <si>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</si>
  <si>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</si>
  <si>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</si>
  <si>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</si>
  <si>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</si>
  <si>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</si>
  <si>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</si>
  <si>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</si>
  <si>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</si>
  <si>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</si>
  <si>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</si>
  <si>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</si>
  <si>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</si>
  <si>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</si>
  <si>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</si>
  <si>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</si>
  <si>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</si>
  <si>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</si>
  <si>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</si>
  <si>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</si>
  <si>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</si>
  <si>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</si>
  <si>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</si>
  <si>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</si>
  <si>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</si>
  <si>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</si>
  <si>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</si>
  <si>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</si>
  <si>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</si>
  <si>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</si>
  <si>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</si>
  <si>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</si>
  <si>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</si>
  <si>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</si>
  <si>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</si>
  <si>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</si>
  <si>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</si>
  <si>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</si>
  <si>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</si>
  <si>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</si>
  <si>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</si>
  <si>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</si>
  <si>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</si>
  <si>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</si>
  <si>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</si>
  <si>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</si>
  <si>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</si>
  <si>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</si>
  <si>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</si>
  <si>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</si>
  <si>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</si>
  <si>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</si>
  <si>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</si>
  <si>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</si>
  <si>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</si>
  <si>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</si>
  <si>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</si>
  <si>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</si>
  <si>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</si>
  <si>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</si>
  <si>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</si>
  <si>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</si>
  <si>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</si>
  <si>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</si>
  <si>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</si>
  <si>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</si>
  <si>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</si>
  <si>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</si>
  <si>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</si>
  <si>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</si>
  <si>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</si>
  <si>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</si>
  <si>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</si>
  <si>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</si>
  <si>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</si>
  <si>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</si>
  <si>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</si>
  <si>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</si>
  <si>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</si>
  <si>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</si>
  <si>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</si>
  <si>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</si>
  <si>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</si>
  <si>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</si>
  <si>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</si>
  <si>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</si>
  <si>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</si>
  <si>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</si>
  <si>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</si>
  <si>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</si>
  <si>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</si>
  <si>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</si>
  <si>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</si>
  <si>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</si>
  <si>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</si>
  <si>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</si>
  <si>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</si>
  <si>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</si>
  <si>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</si>
  <si>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</si>
  <si>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</si>
  <si>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</si>
  <si>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</si>
  <si>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</si>
  <si>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</si>
  <si>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</si>
  <si>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</si>
  <si>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</si>
  <si>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</si>
  <si>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</si>
  <si>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</si>
  <si>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</si>
  <si>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</si>
  <si>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</si>
  <si>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</si>
  <si>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</si>
  <si>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</si>
  <si>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</si>
  <si>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</si>
  <si>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</si>
  <si>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</si>
  <si>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</si>
  <si>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</si>
  <si>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</si>
  <si>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</si>
  <si>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</si>
  <si>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</si>
  <si>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</si>
  <si>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</si>
  <si>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</si>
  <si>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</si>
  <si>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</si>
  <si>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</si>
  <si>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</si>
  <si>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</si>
  <si>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</si>
  <si>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</si>
  <si>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</si>
  <si>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</si>
  <si>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</si>
  <si>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</si>
  <si>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</si>
  <si>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</si>
  <si>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</si>
  <si>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</si>
  <si>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</si>
  <si>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</si>
  <si>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</si>
  <si>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</si>
  <si>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</si>
  <si>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</si>
  <si>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</si>
  <si>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</si>
  <si>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</si>
  <si>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</si>
  <si>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</si>
  <si>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</si>
  <si>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</si>
  <si>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</si>
  <si>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</si>
  <si>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</si>
  <si>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</si>
  <si>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</si>
  <si>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</si>
  <si>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</si>
  <si>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</si>
  <si>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</si>
  <si>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</si>
  <si>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</si>
  <si>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</si>
  <si>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</si>
  <si>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</si>
  <si>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</si>
  <si>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</si>
  <si>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</si>
  <si>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</si>
  <si>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</si>
  <si>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</si>
  <si>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</si>
  <si>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</si>
  <si>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</si>
  <si>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</si>
  <si>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</si>
  <si>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</si>
  <si>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</si>
  <si>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</si>
  <si>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</si>
  <si>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</si>
  <si>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</si>
  <si>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</si>
  <si>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</si>
  <si>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</si>
  <si>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</si>
  <si>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</si>
  <si>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</si>
  <si>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</si>
  <si>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</si>
  <si>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</si>
  <si>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</si>
  <si>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</si>
  <si>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</si>
  <si>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</si>
  <si>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</si>
  <si>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</si>
  <si>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</si>
  <si>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</si>
  <si>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</si>
  <si>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</si>
  <si>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</si>
  <si>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</si>
  <si>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</si>
  <si>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</si>
  <si>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</si>
  <si>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</si>
  <si>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</si>
  <si>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</si>
  <si>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</si>
  <si>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</si>
  <si>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</si>
  <si>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</si>
  <si>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</si>
  <si>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</si>
  <si>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</si>
  <si>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</si>
  <si>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</si>
  <si>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</si>
  <si>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</si>
  <si>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</si>
  <si>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</si>
  <si>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</si>
  <si>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</si>
  <si>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</si>
  <si>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</si>
  <si>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</si>
  <si>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</si>
  <si>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</si>
  <si>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</si>
  <si>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</si>
  <si>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</si>
  <si>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</si>
  <si>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</si>
  <si>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</si>
  <si>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</si>
  <si>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</si>
  <si>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</si>
  <si>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</si>
  <si>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</si>
  <si>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</si>
  <si>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</si>
  <si>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</si>
  <si>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</si>
  <si>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</si>
  <si>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</si>
  <si>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</si>
  <si>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</si>
  <si>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</si>
  <si>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</si>
  <si>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</si>
  <si>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</si>
  <si>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</si>
  <si>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</si>
  <si>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</si>
  <si>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</si>
  <si>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</si>
  <si>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</si>
  <si>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</si>
  <si>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</si>
  <si>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</si>
  <si>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</si>
  <si>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</si>
  <si>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</si>
  <si>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</si>
  <si>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</si>
  <si>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</si>
  <si>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</si>
  <si>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</si>
  <si>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</si>
  <si>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</si>
  <si>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</si>
  <si>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</si>
  <si>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</si>
  <si>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</si>
  <si>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</si>
  <si>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</si>
  <si>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</si>
  <si>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</si>
  <si>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</si>
  <si>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</si>
  <si>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</si>
  <si>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</si>
  <si>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</si>
  <si>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</si>
  <si>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</si>
  <si>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</si>
  <si>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</si>
  <si>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</si>
  <si>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</si>
  <si>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</si>
  <si>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</si>
  <si>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</si>
  <si>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</si>
  <si>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</si>
  <si>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</si>
  <si>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</si>
  <si>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</si>
  <si>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</si>
  <si>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</si>
  <si>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</si>
  <si>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</si>
  <si>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</si>
  <si>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</si>
  <si>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</si>
  <si>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</si>
  <si>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</si>
  <si>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</si>
  <si>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</si>
  <si>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</si>
  <si>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</si>
  <si>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</si>
  <si>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</si>
  <si>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</si>
  <si>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</si>
  <si>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</si>
  <si>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</si>
  <si>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</si>
  <si>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</si>
  <si>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</si>
  <si>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</si>
  <si>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</si>
  <si>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</si>
  <si>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</si>
  <si>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</si>
  <si>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</si>
  <si>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</si>
  <si>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</si>
  <si>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</si>
  <si>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</si>
  <si>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</si>
  <si>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</si>
  <si>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</si>
  <si>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</si>
  <si>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</si>
  <si>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</si>
  <si>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</si>
  <si>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</si>
  <si>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</si>
  <si>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</si>
  <si>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</si>
  <si>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</si>
  <si>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</si>
  <si>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</si>
  <si>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</si>
  <si>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</si>
  <si>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</si>
  <si>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</si>
  <si>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</si>
  <si>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</si>
  <si>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</si>
  <si>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</si>
  <si>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</si>
  <si>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</si>
  <si>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</si>
  <si>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</si>
  <si>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</si>
  <si>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</si>
  <si>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</si>
  <si>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</si>
  <si>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</si>
  <si>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</si>
  <si>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</si>
  <si>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</si>
  <si>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</si>
  <si>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</si>
  <si>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</si>
  <si>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</si>
  <si>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</si>
  <si>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</si>
  <si>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</si>
  <si>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</si>
  <si>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</si>
  <si>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</si>
  <si>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</si>
  <si>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</si>
  <si>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</si>
  <si>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</si>
  <si>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</si>
  <si>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</si>
  <si>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</si>
  <si>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</si>
  <si>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</si>
  <si>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</si>
  <si>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</si>
  <si>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</si>
  <si>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</si>
  <si>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</si>
  <si>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</si>
  <si>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</si>
  <si>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</si>
  <si>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</si>
  <si>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</si>
  <si>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</si>
  <si>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</si>
  <si>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</si>
  <si>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</si>
  <si>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</si>
  <si>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</si>
  <si>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</si>
  <si>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</si>
  <si>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</si>
  <si>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</si>
  <si>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</si>
  <si>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</si>
  <si>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</si>
  <si>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</si>
  <si>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</si>
  <si>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</si>
  <si>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</si>
  <si>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</si>
  <si>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</si>
  <si>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</si>
  <si>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</si>
  <si>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</si>
  <si>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</si>
  <si>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</si>
  <si>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</si>
  <si>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</si>
  <si>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</si>
  <si>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</si>
  <si>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</si>
  <si>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</si>
  <si>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</si>
  <si>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</si>
  <si>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</si>
  <si>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</si>
  <si>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</si>
  <si>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</si>
  <si>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</si>
  <si>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</si>
  <si>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</si>
  <si>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</si>
  <si>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</si>
  <si>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</si>
  <si>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</si>
  <si>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</si>
  <si>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</si>
  <si>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</si>
  <si>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</si>
  <si>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</si>
  <si>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</si>
  <si>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</si>
  <si>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</si>
  <si>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</si>
  <si>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</si>
  <si>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</si>
  <si>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</si>
  <si>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</si>
  <si>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</si>
  <si>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</si>
  <si>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</si>
  <si>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</si>
  <si>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</si>
  <si>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</si>
  <si>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</si>
  <si>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</si>
  <si>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</si>
  <si>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</si>
  <si>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</si>
  <si>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</si>
  <si>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</si>
  <si>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</si>
  <si>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</si>
  <si>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</si>
  <si>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</si>
  <si>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</si>
  <si>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</si>
  <si>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</si>
  <si>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</si>
  <si>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</si>
  <si>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</si>
  <si>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</si>
  <si>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</si>
  <si>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</si>
  <si>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</si>
  <si>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</si>
  <si>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</si>
  <si>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</si>
  <si>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</si>
  <si>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</si>
  <si>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</si>
  <si>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</si>
  <si>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</si>
  <si>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</si>
  <si>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</si>
  <si>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</si>
  <si>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</si>
  <si>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</si>
  <si>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</si>
  <si>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</si>
  <si>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</si>
  <si>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</si>
  <si>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</si>
  <si>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</si>
  <si>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</si>
  <si>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</si>
  <si>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</si>
  <si>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</si>
  <si>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</si>
  <si>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</si>
  <si>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</si>
  <si>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</si>
  <si>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</si>
  <si>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</si>
  <si>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</si>
  <si>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</si>
  <si>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</si>
  <si>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</si>
  <si>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</si>
  <si>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</si>
  <si>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</si>
  <si>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</si>
  <si>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</si>
  <si>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</si>
  <si>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</si>
  <si>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</si>
  <si>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</si>
  <si>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</si>
  <si>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</si>
  <si>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</si>
  <si>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</si>
  <si>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</si>
  <si>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</si>
  <si>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</si>
  <si>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</si>
  <si>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</si>
  <si>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</si>
  <si>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</si>
  <si>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</si>
  <si>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</si>
  <si>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</si>
  <si>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</si>
  <si>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</si>
  <si>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</si>
  <si>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</si>
  <si>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</si>
  <si>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</si>
  <si>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</si>
  <si>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</si>
  <si>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</si>
  <si>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</si>
  <si>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</si>
  <si>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</si>
  <si>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</si>
  <si>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</si>
  <si>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</si>
  <si>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</si>
  <si>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</si>
  <si>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</si>
  <si>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</si>
  <si>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</si>
  <si>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</si>
  <si>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</si>
  <si>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</si>
  <si>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</si>
  <si>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</si>
  <si>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</si>
  <si>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</si>
  <si>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</si>
  <si>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</si>
  <si>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</si>
  <si>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</si>
  <si>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</si>
  <si>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</si>
  <si>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</si>
  <si>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</si>
  <si>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</si>
  <si>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</si>
  <si>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</si>
  <si>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</si>
  <si>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</si>
  <si>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</si>
  <si>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</si>
  <si>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</si>
  <si>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</si>
  <si>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</si>
  <si>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</si>
  <si>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</si>
  <si>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</si>
  <si>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</si>
  <si>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</si>
  <si>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</si>
  <si>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</si>
  <si>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</si>
  <si>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</si>
  <si>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</si>
  <si>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</si>
  <si>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</si>
  <si>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</si>
  <si>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</si>
  <si>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</si>
  <si>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</si>
  <si>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</si>
  <si>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</si>
  <si>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</si>
  <si>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</si>
  <si>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</si>
  <si>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</si>
  <si>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</si>
  <si>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</si>
  <si>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</si>
  <si>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</si>
  <si>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</si>
  <si>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</si>
  <si>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</si>
  <si>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</si>
  <si>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</si>
  <si>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</si>
  <si>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</si>
  <si>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</si>
  <si>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</si>
  <si>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</si>
  <si>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</si>
  <si>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</si>
  <si>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</si>
  <si>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</si>
  <si>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</si>
  <si>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</si>
  <si>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</si>
  <si>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</si>
  <si>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</si>
  <si>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</si>
  <si>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</si>
  <si>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</si>
  <si>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</si>
  <si>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</si>
  <si>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</si>
  <si>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</si>
  <si>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</si>
  <si>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</si>
  <si>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</si>
  <si>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</si>
  <si>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</si>
  <si>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</si>
  <si>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</si>
  <si>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</si>
  <si>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</si>
  <si>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</si>
  <si>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</si>
  <si>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</si>
  <si>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</si>
  <si>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</si>
  <si>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</si>
  <si>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</si>
  <si>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</si>
  <si>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</si>
  <si>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</si>
  <si>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</si>
  <si>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</si>
  <si>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</si>
  <si>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</si>
  <si>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</si>
  <si>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</si>
  <si>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</si>
  <si>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</si>
  <si>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</si>
  <si>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</si>
  <si>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</si>
  <si>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</si>
  <si>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</si>
  <si>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</si>
  <si>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</si>
  <si>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</si>
  <si>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</si>
  <si>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</si>
  <si>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</si>
  <si>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</si>
  <si>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</si>
  <si>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</si>
  <si>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</si>
  <si>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</si>
  <si>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</si>
  <si>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</si>
  <si>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</si>
  <si>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</si>
  <si>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</si>
  <si>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</si>
  <si>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</si>
  <si>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</si>
  <si>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</si>
  <si>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</si>
  <si>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</si>
  <si>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</si>
  <si>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</si>
  <si>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</si>
  <si>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</si>
  <si>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</si>
  <si>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</si>
  <si>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</si>
  <si>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</si>
  <si>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</si>
  <si>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</si>
  <si>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</si>
  <si>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</si>
  <si>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</si>
  <si>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</si>
  <si>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</si>
  <si>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</si>
  <si>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</si>
  <si>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</si>
  <si>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</si>
  <si>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</si>
  <si>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</si>
  <si>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</si>
  <si>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</si>
  <si>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</si>
  <si>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</si>
  <si>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</si>
  <si>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</si>
  <si>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</si>
  <si>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</si>
  <si>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</si>
  <si>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</si>
  <si>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</si>
  <si>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</si>
  <si>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</si>
  <si>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</si>
  <si>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</si>
  <si>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</si>
  <si>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</si>
  <si>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</si>
  <si>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</si>
  <si>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</si>
  <si>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</si>
  <si>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</si>
  <si>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</si>
  <si>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</si>
  <si>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</si>
  <si>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</si>
  <si>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</si>
  <si>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</si>
  <si>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</si>
  <si>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</si>
  <si>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</si>
  <si>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</si>
  <si>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</si>
  <si>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</si>
  <si>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</si>
  <si>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</si>
  <si>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</si>
  <si>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</si>
  <si>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</si>
  <si>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</si>
  <si>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</si>
  <si>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</si>
  <si>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</si>
  <si>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</si>
  <si>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</si>
  <si>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</si>
  <si>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</si>
  <si>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</si>
  <si>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</si>
  <si>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</si>
  <si>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</si>
  <si>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</si>
  <si>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</si>
  <si>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</si>
  <si>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</si>
  <si>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</si>
  <si>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</si>
  <si>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</si>
  <si>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</si>
  <si>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</si>
  <si>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</si>
  <si>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</si>
  <si>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</si>
  <si>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</si>
  <si>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</si>
  <si>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</si>
  <si>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</si>
  <si>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</si>
  <si>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</si>
  <si>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</si>
  <si>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</si>
  <si>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</si>
  <si>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</si>
  <si>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</si>
  <si>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</si>
  <si>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</si>
  <si>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</si>
  <si>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</si>
  <si>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</si>
  <si>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</si>
  <si>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</si>
  <si>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</si>
  <si>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</si>
  <si>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</si>
  <si>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</si>
  <si>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</si>
  <si>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</si>
  <si>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</si>
  <si>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</si>
  <si>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</si>
  <si>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</si>
  <si>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</si>
  <si>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</si>
  <si>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</si>
  <si>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</si>
  <si>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</si>
  <si>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</si>
  <si>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</si>
  <si>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</si>
  <si>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</si>
  <si>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</si>
  <si>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</si>
  <si>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</si>
  <si>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</si>
  <si>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</si>
  <si>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</si>
  <si>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</si>
  <si>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</si>
  <si>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</si>
  <si>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</si>
  <si>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</si>
  <si>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</si>
  <si>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</si>
  <si>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</si>
  <si>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</si>
  <si>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</si>
  <si>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</si>
  <si>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</si>
  <si>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</si>
  <si>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</si>
  <si>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</si>
  <si>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</si>
  <si>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</si>
  <si>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</si>
  <si>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</si>
  <si>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</si>
  <si>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</si>
  <si>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</si>
  <si>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</si>
  <si>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</si>
  <si>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</si>
  <si>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</si>
  <si>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</si>
  <si>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</si>
  <si>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</si>
  <si>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</si>
  <si>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</si>
  <si>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</si>
  <si>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</si>
  <si>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</si>
  <si>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</si>
  <si>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</si>
  <si>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</si>
  <si>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</si>
  <si>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</si>
  <si>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</si>
  <si>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</si>
  <si>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</si>
  <si>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</si>
  <si>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</si>
  <si>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</si>
  <si>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</si>
  <si>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</si>
  <si>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</si>
  <si>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</si>
  <si>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</si>
  <si>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</si>
  <si>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</si>
  <si>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</si>
  <si>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</si>
  <si>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</si>
  <si>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</si>
  <si>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</si>
  <si>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</si>
  <si>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</si>
  <si>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</si>
  <si>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</si>
  <si>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</si>
  <si>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</si>
  <si>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</si>
  <si>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</si>
  <si>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</si>
  <si>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</si>
  <si>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</si>
  <si>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</si>
  <si>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</si>
  <si>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</si>
  <si>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</si>
  <si>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</si>
  <si>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</si>
  <si>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</si>
  <si>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</si>
  <si>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</si>
  <si>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</si>
  <si>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</si>
  <si>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</si>
  <si>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</si>
  <si>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</si>
  <si>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</si>
  <si>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</si>
  <si>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</si>
  <si>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</si>
  <si>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</si>
  <si>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</si>
  <si>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</si>
  <si>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</si>
  <si>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</si>
  <si>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</si>
  <si>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</si>
  <si>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</si>
  <si>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</si>
  <si>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</si>
  <si>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</si>
  <si>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</si>
  <si>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</si>
  <si>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</si>
  <si>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</si>
  <si>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</si>
  <si>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</si>
  <si>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</si>
  <si>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</si>
  <si>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</si>
  <si>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</si>
  <si>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</si>
  <si>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</si>
  <si>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</si>
  <si>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</si>
  <si>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</si>
  <si>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</si>
  <si>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</si>
  <si>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</si>
  <si>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</si>
  <si>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</si>
  <si>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</si>
  <si>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</si>
  <si>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</si>
  <si>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</si>
  <si>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</si>
  <si>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</si>
  <si>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</si>
  <si>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</si>
  <si>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</si>
  <si>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</si>
  <si>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</si>
  <si>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</si>
  <si>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</si>
  <si>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</si>
  <si>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</si>
  <si>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</si>
  <si>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</si>
  <si>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</si>
  <si>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</si>
  <si>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</si>
  <si>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</si>
  <si>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</si>
  <si>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</si>
  <si>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</si>
  <si>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</si>
  <si>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</si>
  <si>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</si>
  <si>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</si>
  <si>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</si>
  <si>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</si>
  <si>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</si>
  <si>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</si>
  <si>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</si>
  <si>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</si>
  <si>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</si>
  <si>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</si>
  <si>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</si>
  <si>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</si>
  <si>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</si>
  <si>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</si>
  <si>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</si>
  <si>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</si>
  <si>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</si>
  <si>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</si>
  <si>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</si>
  <si>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</si>
  <si>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</si>
  <si>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</si>
  <si>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</si>
  <si>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</si>
  <si>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</si>
  <si>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</si>
  <si>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</si>
  <si>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</si>
  <si>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</si>
  <si>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</si>
  <si>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</si>
  <si>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</si>
  <si>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</si>
  <si>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</si>
  <si>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</si>
  <si>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</si>
  <si>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</si>
  <si>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</si>
  <si>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</si>
  <si>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</si>
  <si>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</si>
  <si>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</si>
  <si>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</si>
  <si>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</si>
  <si>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</si>
  <si>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</si>
  <si>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</si>
  <si>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</si>
  <si>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</si>
  <si>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</si>
  <si>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</si>
  <si>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</si>
  <si>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</si>
  <si>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</si>
  <si>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</si>
  <si>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</si>
  <si>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</si>
  <si>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</si>
  <si>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</si>
  <si>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</si>
  <si>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</si>
  <si>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</si>
  <si>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</si>
  <si>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</si>
  <si>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</si>
  <si>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</si>
  <si>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</si>
  <si>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</si>
  <si>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</si>
  <si>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</si>
  <si>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</si>
  <si>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</si>
  <si>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</si>
  <si>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</si>
  <si>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</si>
  <si>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</si>
  <si>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</si>
  <si>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</si>
  <si>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</si>
  <si>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</si>
  <si>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</si>
  <si>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</si>
  <si>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</si>
  <si>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</si>
  <si>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</si>
  <si>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</si>
  <si>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</si>
  <si>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</si>
  <si>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</si>
  <si>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</si>
  <si>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</si>
  <si>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</si>
  <si>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</si>
  <si>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</si>
  <si>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</si>
  <si>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</si>
  <si>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</si>
  <si>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</si>
  <si>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</si>
  <si>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</si>
  <si>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</si>
  <si>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</si>
  <si>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</si>
  <si>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</si>
  <si>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</si>
  <si>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</si>
  <si>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</si>
  <si>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</si>
  <si>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</si>
  <si>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</si>
  <si>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</si>
  <si>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</si>
  <si>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</si>
  <si>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</si>
  <si>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</si>
  <si>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</si>
  <si>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</si>
  <si>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</si>
  <si>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</si>
  <si>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</si>
  <si>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</si>
  <si>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</si>
  <si>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</si>
  <si>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</si>
  <si>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</si>
  <si>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</si>
  <si>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</si>
  <si>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</si>
  <si>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</si>
  <si>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</si>
  <si>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</si>
  <si>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</si>
  <si>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</si>
  <si>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</si>
  <si>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</si>
  <si>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</si>
  <si>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</si>
  <si>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</si>
  <si>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</si>
  <si>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</si>
  <si>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</si>
  <si>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</si>
  <si>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</si>
  <si>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</si>
  <si>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</si>
  <si>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</si>
  <si>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</si>
  <si>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</si>
  <si>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</si>
  <si>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</si>
  <si>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</si>
  <si>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</si>
  <si>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</si>
  <si>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</si>
  <si>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</si>
  <si>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</si>
  <si>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</si>
  <si>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</si>
  <si>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</si>
  <si>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</si>
  <si>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</si>
  <si>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</si>
  <si>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</si>
  <si>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</si>
  <si>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</si>
  <si>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</si>
  <si>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</si>
  <si>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</si>
  <si>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</si>
  <si>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</si>
  <si>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</si>
  <si>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</si>
  <si>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</si>
  <si>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</si>
  <si>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</si>
  <si>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</si>
  <si>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</si>
  <si>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</si>
  <si>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</si>
  <si>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</si>
  <si>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</si>
  <si>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</si>
  <si>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</si>
  <si>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</si>
  <si>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</si>
  <si>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</si>
  <si>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</si>
  <si>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</si>
  <si>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</si>
  <si>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</si>
  <si>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</si>
  <si>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</si>
  <si>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</si>
  <si>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</si>
  <si>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</si>
  <si>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</si>
  <si>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</si>
  <si>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</si>
  <si>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</si>
  <si>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</si>
  <si>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</si>
  <si>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</si>
  <si>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</si>
  <si>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</si>
  <si>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</si>
  <si>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</si>
  <si>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</si>
  <si>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</si>
  <si>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</si>
  <si>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</si>
  <si>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</si>
  <si>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</si>
  <si>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</si>
  <si>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</si>
  <si>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</si>
  <si>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</si>
  <si>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</si>
  <si>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</si>
  <si>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</si>
  <si>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</si>
  <si>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</si>
  <si>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</si>
  <si>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</si>
  <si>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</si>
  <si>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</si>
  <si>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</si>
  <si>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</si>
  <si>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</si>
  <si>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</si>
  <si>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</si>
  <si>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</si>
  <si>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</si>
  <si>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</si>
  <si>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</si>
  <si>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</si>
  <si>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</si>
  <si>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</si>
  <si>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</si>
  <si>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</si>
  <si>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</si>
  <si>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</si>
  <si>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</si>
  <si>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</si>
  <si>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</si>
  <si>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</si>
  <si>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</si>
  <si>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</si>
  <si>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</si>
  <si>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</si>
  <si>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</si>
  <si>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</si>
  <si>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</si>
  <si>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</si>
  <si>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</si>
  <si>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</si>
  <si>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</si>
  <si>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</si>
  <si>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</si>
  <si>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</si>
  <si>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</si>
  <si>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</si>
  <si>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</si>
  <si>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</si>
  <si>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</si>
  <si>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</si>
  <si>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</si>
  <si>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</si>
  <si>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</si>
  <si>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</si>
  <si>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</si>
  <si>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</si>
  <si>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</si>
  <si>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</si>
  <si>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</si>
  <si>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</si>
  <si>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</si>
  <si>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</si>
  <si>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</si>
  <si>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</si>
  <si>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</si>
  <si>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</si>
  <si>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</si>
  <si>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</si>
  <si>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</si>
  <si>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</si>
  <si>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</si>
  <si>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</si>
  <si>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</si>
  <si>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</si>
  <si>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</si>
  <si>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</si>
  <si>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</si>
  <si>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</si>
  <si>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</si>
  <si>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</si>
  <si>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</si>
  <si>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</si>
  <si>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</si>
  <si>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</si>
  <si>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</si>
  <si>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</si>
  <si>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</si>
  <si>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</si>
  <si>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</si>
  <si>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</si>
  <si>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</si>
  <si>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</si>
  <si>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</si>
  <si>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</si>
  <si>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</si>
  <si>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</si>
  <si>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</si>
  <si>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</si>
  <si>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</si>
  <si>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</si>
  <si>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</si>
  <si>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</si>
  <si>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</si>
  <si>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</si>
  <si>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</si>
  <si>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</si>
  <si>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</si>
  <si>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</si>
  <si>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</si>
  <si>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</si>
  <si>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</si>
  <si>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</si>
  <si>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</si>
  <si>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</si>
  <si>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</si>
  <si>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</si>
  <si>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</si>
  <si>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</si>
  <si>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</si>
  <si>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</si>
  <si>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</si>
  <si>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</si>
  <si>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</si>
  <si>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</si>
  <si>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</si>
  <si>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</si>
  <si>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</si>
  <si>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</si>
  <si>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</si>
  <si>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</si>
  <si>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</si>
  <si>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</si>
  <si>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</si>
  <si>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</si>
  <si>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</si>
  <si>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</si>
  <si>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</si>
  <si>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</si>
  <si>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</si>
  <si>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</si>
  <si>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</si>
  <si>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</si>
  <si>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</si>
  <si>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</si>
  <si>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</si>
  <si>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</si>
  <si>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</si>
  <si>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</si>
  <si>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</si>
  <si>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</si>
  <si>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</si>
  <si>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</si>
  <si>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</si>
  <si>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</si>
  <si>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</si>
  <si>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</si>
  <si>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</si>
  <si>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</si>
  <si>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</si>
  <si>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</si>
  <si>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</si>
  <si>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</si>
  <si>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</si>
  <si>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</si>
  <si>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</si>
  <si>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</si>
  <si>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</si>
  <si>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</si>
  <si>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</si>
  <si>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</si>
  <si>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</si>
  <si>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</si>
  <si>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</si>
  <si>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</si>
  <si>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</si>
  <si>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</si>
  <si>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</si>
  <si>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</si>
  <si>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</si>
  <si>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</si>
  <si>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</si>
  <si>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</si>
  <si>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</si>
  <si>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</si>
  <si>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</si>
  <si>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</si>
  <si>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</si>
  <si>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</si>
  <si>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</si>
  <si>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</si>
  <si>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</si>
  <si>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</si>
  <si>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</si>
  <si>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</si>
  <si>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</si>
  <si>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</si>
  <si>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</si>
  <si>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</si>
  <si>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</si>
  <si>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</si>
  <si>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</si>
  <si>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</si>
  <si>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</si>
  <si>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</si>
  <si>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</si>
  <si>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</si>
  <si>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</si>
  <si>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</si>
  <si>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</si>
  <si>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</si>
  <si>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</si>
  <si>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</si>
  <si>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</si>
  <si>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</si>
  <si>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</si>
  <si>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</si>
  <si>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</si>
  <si>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</si>
  <si>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</si>
  <si>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</si>
  <si>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</si>
  <si>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</si>
  <si>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</si>
  <si>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</si>
  <si>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</si>
  <si>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</si>
  <si>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</si>
  <si>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</si>
  <si>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</si>
  <si>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</si>
  <si>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</si>
  <si>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</si>
  <si>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</si>
  <si>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</si>
  <si>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</si>
  <si>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</si>
  <si>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</si>
  <si>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</si>
  <si>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</si>
  <si>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</si>
  <si>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</si>
  <si>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</si>
  <si>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</si>
  <si>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</si>
  <si>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</si>
  <si>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</si>
  <si>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</si>
  <si>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</si>
  <si>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</si>
  <si>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</si>
  <si>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</si>
  <si>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</si>
  <si>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</si>
  <si>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</si>
  <si>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</si>
  <si>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</si>
  <si>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</si>
  <si>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</si>
  <si>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</si>
  <si>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</si>
  <si>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</si>
  <si>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</si>
  <si>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</si>
  <si>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</si>
  <si>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</si>
  <si>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</si>
  <si>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</si>
  <si>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</si>
  <si>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</si>
  <si>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</si>
  <si>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</si>
  <si>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</si>
  <si>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</si>
  <si>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</si>
  <si>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</si>
  <si>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</si>
  <si>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</si>
  <si>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</si>
  <si>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</si>
  <si>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</si>
  <si>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</si>
  <si>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</si>
  <si>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</si>
  <si>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</si>
  <si>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</si>
  <si>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</si>
  <si>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</si>
  <si>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</si>
  <si>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</si>
  <si>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</si>
  <si>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</si>
  <si>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</si>
  <si>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</si>
  <si>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</si>
  <si>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</si>
  <si>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</si>
  <si>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</si>
  <si>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</si>
  <si>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</si>
  <si>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</si>
  <si>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</si>
  <si>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</si>
  <si>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</si>
  <si>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</si>
  <si>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</si>
  <si>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</si>
  <si>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</si>
  <si>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</si>
  <si>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</si>
  <si>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</si>
  <si>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</si>
  <si>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</si>
  <si>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</si>
  <si>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</si>
  <si>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</si>
  <si>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</si>
  <si>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</si>
  <si>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</si>
  <si>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</si>
  <si>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</si>
  <si>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</si>
  <si>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</si>
  <si>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</si>
  <si>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</si>
  <si>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</si>
  <si>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</si>
  <si>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</si>
  <si>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</si>
  <si>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</si>
  <si>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</si>
  <si>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</si>
  <si>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</si>
  <si>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</si>
  <si>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</si>
  <si>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</si>
  <si>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</si>
  <si>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</si>
  <si>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</si>
  <si>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</si>
  <si>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</si>
  <si>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</si>
  <si>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</si>
  <si>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</si>
  <si>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</si>
  <si>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</si>
  <si>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</si>
  <si>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</si>
  <si>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</si>
  <si>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</si>
  <si>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</si>
  <si>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</si>
  <si>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</si>
  <si>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</si>
  <si>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</si>
  <si>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</si>
  <si>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</si>
  <si>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</si>
  <si>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</si>
  <si>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</si>
  <si>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</si>
  <si>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</si>
  <si>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</si>
  <si>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</si>
  <si>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</si>
  <si>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</si>
  <si>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</si>
  <si>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</si>
  <si>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</si>
  <si>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</si>
  <si>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</si>
  <si>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</si>
  <si>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</si>
  <si>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</si>
  <si>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</si>
  <si>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</si>
  <si>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</si>
  <si>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</si>
  <si>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</si>
  <si>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</si>
  <si>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</si>
  <si>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</si>
  <si>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</si>
  <si>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</si>
  <si>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</si>
  <si>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</si>
  <si>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</si>
  <si>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</si>
  <si>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</si>
  <si>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</si>
  <si>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</si>
  <si>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</si>
  <si>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</si>
  <si>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</si>
  <si>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</si>
  <si>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</si>
  <si>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</si>
  <si>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</si>
  <si>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</si>
  <si>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</si>
  <si>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</si>
  <si>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</si>
  <si>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</si>
  <si>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</si>
  <si>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</si>
  <si>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</si>
  <si>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</si>
  <si>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</si>
  <si>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</si>
  <si>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</si>
  <si>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</si>
  <si>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</si>
  <si>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</si>
  <si>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</si>
  <si>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</si>
  <si>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</si>
  <si>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</si>
  <si>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</si>
  <si>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</si>
  <si>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</si>
  <si>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</si>
  <si>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</si>
  <si>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</si>
  <si>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</si>
  <si>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</si>
  <si>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</si>
  <si>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</si>
  <si>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</si>
  <si>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</si>
  <si>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</si>
  <si>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</si>
  <si>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</si>
  <si>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</si>
  <si>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</si>
  <si>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</si>
  <si>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</si>
  <si>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</si>
  <si>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</si>
  <si>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</si>
  <si>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</si>
  <si>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</si>
  <si>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</si>
  <si>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</si>
  <si>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</si>
  <si>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</si>
  <si>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</si>
  <si>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</si>
  <si>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</si>
  <si>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</si>
  <si>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</si>
  <si>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</si>
  <si>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</si>
  <si>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</si>
  <si>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</si>
  <si>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</si>
  <si>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</si>
  <si>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</si>
  <si>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</si>
  <si>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</si>
  <si>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</si>
  <si>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</si>
  <si>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</si>
  <si>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</si>
  <si>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</si>
  <si>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</si>
  <si>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</si>
  <si>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</si>
  <si>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</si>
  <si>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</si>
  <si>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</si>
  <si>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</si>
  <si>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</si>
  <si>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</si>
  <si>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</si>
  <si>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</si>
  <si>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</si>
  <si>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</si>
  <si>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</si>
  <si>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</si>
  <si>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</si>
  <si>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</si>
  <si>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</si>
  <si>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</si>
  <si>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</si>
  <si>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</si>
  <si>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</si>
  <si>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</si>
  <si>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</si>
  <si>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</si>
  <si>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</si>
  <si>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</si>
  <si>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</si>
  <si>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</si>
  <si>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</si>
  <si>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</si>
  <si>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</si>
  <si>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</si>
  <si>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</si>
  <si>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</si>
  <si>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</si>
  <si>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</si>
  <si>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</si>
  <si>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</si>
  <si>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</si>
  <si>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</si>
  <si>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</si>
  <si>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</si>
  <si>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</si>
  <si>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</si>
  <si>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</si>
  <si>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</si>
  <si>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</si>
  <si>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</si>
  <si>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</si>
  <si>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</si>
  <si>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</si>
  <si>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</si>
  <si>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</si>
  <si>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</si>
  <si>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</si>
  <si>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</si>
  <si>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</si>
  <si>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</si>
  <si>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</si>
  <si>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</si>
  <si>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</si>
  <si>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</si>
  <si>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</si>
  <si>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</si>
  <si>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</si>
  <si>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</si>
  <si>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</si>
  <si>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</si>
  <si>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</si>
  <si>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</si>
  <si>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</si>
  <si>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</si>
  <si>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</si>
  <si>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</si>
  <si>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</si>
  <si>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</si>
  <si>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</si>
  <si>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</si>
  <si>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</si>
  <si>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</si>
  <si>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</si>
  <si>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</si>
  <si>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</si>
  <si>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</si>
  <si>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</si>
  <si>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</si>
  <si>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</si>
  <si>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</si>
  <si>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</si>
  <si>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</si>
  <si>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</si>
  <si>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</si>
  <si>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</si>
  <si>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</si>
  <si>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</si>
  <si>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</si>
  <si>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</si>
  <si>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</si>
  <si>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</si>
  <si>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</si>
  <si>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</si>
  <si>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</si>
  <si>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</si>
  <si>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</si>
  <si>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</si>
  <si>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</si>
  <si>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</si>
  <si>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</si>
  <si>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</si>
  <si>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</si>
  <si>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</si>
  <si>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</si>
  <si>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</si>
  <si>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</si>
  <si>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</si>
  <si>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</si>
  <si>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</si>
  <si>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</si>
  <si>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</si>
  <si>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</si>
  <si>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</si>
  <si>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</si>
  <si>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</si>
  <si>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</si>
  <si>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</si>
  <si>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</si>
  <si>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</si>
  <si>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</si>
  <si>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</si>
  <si>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</si>
  <si>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</si>
  <si>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</si>
  <si>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</si>
  <si>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</si>
  <si>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</si>
  <si>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</si>
  <si>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</si>
  <si>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</si>
  <si>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</si>
  <si>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</si>
  <si>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</si>
  <si>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</si>
  <si>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</si>
  <si>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</si>
  <si>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</si>
  <si>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</si>
  <si>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</si>
  <si>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</si>
  <si>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</si>
  <si>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</si>
  <si>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</si>
  <si>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</si>
  <si>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</si>
  <si>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</si>
  <si>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</si>
  <si>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</si>
  <si>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</si>
  <si>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</si>
  <si>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</si>
  <si>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</si>
  <si>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</si>
  <si>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</si>
  <si>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</si>
  <si>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</si>
  <si>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</si>
  <si>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</si>
  <si>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</si>
  <si>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</si>
  <si>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</si>
  <si>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</si>
  <si>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</si>
  <si>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</si>
  <si>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</si>
  <si>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</si>
  <si>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</si>
  <si>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</si>
  <si>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</si>
  <si>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</si>
  <si>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</si>
  <si>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</si>
  <si>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</si>
  <si>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</si>
  <si>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</si>
  <si>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</si>
  <si>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</si>
  <si>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</si>
  <si>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</si>
  <si>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</si>
  <si>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</si>
  <si>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</si>
  <si>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</si>
  <si>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</si>
  <si>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</si>
  <si>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</si>
  <si>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</si>
  <si>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</si>
  <si>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</si>
  <si>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</si>
  <si>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</si>
  <si>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</si>
  <si>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</si>
  <si>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</si>
  <si>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</si>
  <si>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</si>
  <si>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</si>
  <si>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</si>
  <si>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</si>
  <si>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</si>
  <si>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</si>
  <si>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</si>
  <si>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</si>
  <si>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</si>
  <si>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</si>
  <si>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</si>
  <si>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</si>
  <si>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</si>
  <si>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</si>
  <si>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</si>
  <si>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</si>
  <si>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</si>
  <si>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</si>
  <si>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</si>
  <si>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</si>
  <si>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</si>
  <si>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</si>
  <si>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</si>
  <si>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</si>
  <si>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</si>
  <si>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</si>
  <si>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</si>
  <si>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</si>
  <si>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</si>
  <si>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</si>
  <si>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</si>
  <si>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</si>
  <si>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</si>
  <si>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</si>
  <si>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</si>
  <si>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</si>
  <si>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</si>
  <si>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</si>
  <si>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</si>
  <si>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</si>
  <si>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</si>
  <si>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</si>
  <si>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</si>
  <si>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</si>
  <si>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</si>
  <si>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</si>
  <si>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</si>
  <si>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</si>
  <si>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</si>
  <si>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</si>
  <si>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</si>
  <si>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</si>
  <si>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</si>
  <si>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</si>
  <si>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</si>
  <si>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</si>
  <si>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</si>
  <si>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</si>
  <si>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</si>
  <si>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</si>
  <si>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</si>
  <si>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</si>
  <si>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</si>
  <si>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</si>
  <si>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</si>
  <si>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</si>
  <si>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</si>
  <si>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</si>
  <si>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</si>
  <si>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</si>
  <si>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</si>
  <si>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</si>
  <si>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</si>
  <si>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</si>
  <si>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</si>
  <si>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</si>
  <si>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</si>
  <si>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</si>
  <si>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</si>
  <si>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</si>
  <si>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</si>
  <si>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</si>
  <si>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</si>
  <si>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</si>
  <si>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</si>
  <si>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</si>
  <si>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</si>
  <si>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</si>
  <si>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</si>
  <si>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</si>
  <si>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</si>
  <si>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</si>
  <si>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</si>
  <si>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</si>
  <si>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</si>
  <si>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</si>
  <si>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</si>
  <si>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</si>
  <si>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</si>
  <si>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</si>
  <si>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</si>
  <si>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</si>
  <si>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</si>
  <si>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</si>
  <si>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</si>
  <si>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</si>
  <si>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</si>
  <si>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</si>
  <si>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</si>
  <si>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</si>
  <si>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</si>
  <si>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</si>
  <si>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</si>
  <si>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</si>
  <si>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</si>
  <si>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</si>
  <si>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</si>
  <si>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</si>
  <si>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</si>
  <si>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</si>
  <si>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</si>
  <si>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</si>
  <si>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</si>
  <si>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</si>
  <si>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</si>
  <si>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</si>
  <si>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</si>
  <si>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</si>
  <si>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</si>
  <si>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</si>
  <si>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</si>
  <si>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</si>
  <si>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</si>
  <si>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</si>
  <si>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</si>
  <si>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</si>
  <si>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</si>
  <si>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</si>
  <si>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</si>
  <si>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</si>
  <si>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</si>
  <si>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</si>
  <si>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</si>
  <si>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</si>
  <si>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</si>
  <si>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</si>
  <si>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</si>
  <si>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</si>
  <si>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</si>
  <si>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</si>
  <si>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</si>
  <si>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</si>
  <si>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</si>
  <si>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</si>
  <si>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</si>
  <si>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</si>
  <si>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</si>
  <si>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</si>
  <si>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</si>
  <si>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</si>
  <si>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</si>
  <si>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</si>
  <si>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</si>
  <si>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</si>
  <si>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</si>
  <si>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</si>
  <si>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</si>
  <si>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</si>
  <si>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</si>
  <si>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</si>
  <si>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</si>
  <si>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</si>
  <si>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</si>
  <si>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</si>
  <si>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</si>
  <si>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</si>
  <si>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</si>
  <si>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</si>
  <si>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</si>
  <si>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</si>
  <si>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</si>
  <si>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</si>
  <si>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</si>
  <si>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</si>
  <si>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</si>
  <si>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</si>
  <si>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</si>
  <si>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</si>
  <si>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</si>
  <si>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</si>
  <si>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</si>
  <si>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</si>
  <si>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</si>
  <si>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</si>
  <si>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</si>
  <si>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</si>
  <si>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</si>
  <si>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</si>
  <si>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</si>
  <si>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</si>
  <si>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</si>
  <si>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</si>
  <si>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</si>
  <si>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</si>
  <si>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</si>
  <si>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</si>
  <si>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</si>
  <si>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</si>
  <si>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</si>
  <si>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</si>
  <si>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</si>
  <si>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</si>
  <si>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</si>
  <si>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</si>
  <si>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</si>
  <si>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</si>
  <si>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</si>
  <si>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</si>
  <si>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</si>
  <si>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</si>
  <si>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</si>
  <si>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</si>
  <si>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</si>
  <si>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</si>
  <si>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</si>
  <si>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</si>
  <si>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</si>
  <si>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</si>
  <si>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</si>
  <si>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</si>
  <si>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</si>
  <si>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</si>
  <si>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</si>
  <si>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</si>
  <si>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</si>
  <si>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</si>
  <si>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</si>
  <si>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</si>
  <si>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</si>
  <si>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</si>
  <si>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</si>
  <si>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</si>
  <si>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</si>
  <si>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</si>
  <si>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</si>
  <si>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</si>
  <si>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</si>
  <si>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</si>
  <si>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</si>
  <si>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</si>
  <si>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</si>
  <si>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</si>
  <si>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</si>
  <si>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</si>
  <si>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</si>
  <si>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</si>
  <si>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</si>
  <si>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</si>
  <si>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</si>
  <si>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</si>
  <si>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</si>
  <si>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</si>
  <si>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</si>
  <si>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</si>
  <si>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</si>
  <si>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</si>
  <si>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</si>
  <si>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</si>
  <si>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</si>
  <si>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</si>
  <si>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</si>
  <si>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</si>
  <si>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</si>
  <si>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</si>
  <si>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</si>
  <si>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</si>
  <si>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</si>
  <si>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</si>
  <si>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</si>
  <si>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</si>
  <si>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</si>
  <si>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</si>
  <si>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</si>
  <si>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</si>
  <si>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</si>
  <si>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</si>
  <si>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</si>
  <si>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</si>
  <si>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</si>
  <si>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</si>
  <si>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</si>
  <si>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</si>
  <si>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</si>
  <si>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</si>
  <si>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</si>
  <si>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</si>
  <si>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</si>
  <si>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</si>
  <si>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</si>
  <si>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</si>
  <si>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</si>
  <si>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</si>
  <si>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</si>
  <si>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</si>
  <si>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</si>
  <si>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</si>
  <si>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</si>
  <si>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</si>
  <si>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</si>
  <si>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</si>
  <si>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</si>
  <si>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</si>
  <si>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</si>
  <si>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</si>
  <si>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</si>
  <si>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</si>
  <si>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</si>
  <si>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</si>
  <si>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</si>
  <si>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</si>
  <si>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</si>
  <si>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</si>
  <si>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</si>
  <si>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</si>
  <si>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</si>
  <si>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</si>
  <si>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</si>
  <si>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</si>
  <si>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</si>
  <si>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</si>
  <si>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</si>
  <si>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</si>
  <si>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</si>
  <si>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</si>
  <si>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</si>
  <si>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</si>
  <si>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</si>
  <si>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</si>
  <si>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</si>
  <si>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</si>
  <si>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</si>
  <si>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</si>
  <si>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</si>
  <si>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</si>
  <si>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</si>
  <si>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</si>
  <si>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</si>
  <si>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</si>
  <si>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</si>
  <si>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</si>
  <si>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</si>
  <si>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</si>
  <si>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</si>
  <si>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</si>
  <si>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</si>
  <si>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</si>
  <si>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</si>
  <si>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</si>
  <si>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</si>
  <si>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</si>
  <si>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</si>
  <si>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</si>
  <si>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</si>
  <si>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</si>
  <si>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</si>
  <si>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</si>
  <si>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</si>
  <si>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</si>
  <si>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</si>
  <si>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</si>
  <si>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</si>
  <si>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</si>
  <si>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</si>
  <si>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</si>
  <si>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</si>
  <si>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</si>
  <si>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</si>
  <si>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</si>
  <si>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</si>
  <si>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</si>
  <si>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</si>
  <si>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</si>
  <si>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</si>
  <si>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</si>
  <si>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</si>
  <si>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</si>
  <si>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</si>
  <si>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</si>
  <si>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</si>
  <si>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</si>
  <si>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</si>
  <si>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</si>
  <si>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</si>
  <si>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</si>
  <si>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</si>
  <si>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</si>
  <si>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</si>
  <si>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</si>
  <si>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</si>
  <si>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</si>
  <si>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</si>
  <si>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</si>
  <si>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</si>
  <si>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</si>
  <si>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</si>
  <si>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</si>
  <si>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</si>
  <si>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</si>
  <si>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</si>
  <si>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</si>
  <si>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</si>
  <si>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</si>
  <si>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</si>
  <si>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</si>
  <si>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</si>
  <si>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</si>
  <si>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</si>
  <si>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</si>
  <si>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</si>
  <si>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</si>
  <si>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</si>
  <si>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</si>
  <si>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</si>
  <si>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</si>
  <si>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</si>
  <si>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</si>
  <si>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</si>
  <si>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</si>
  <si>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</si>
  <si>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</si>
  <si>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</si>
  <si>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</si>
  <si>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</si>
  <si>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</si>
  <si>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</si>
  <si>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</si>
  <si>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</si>
  <si>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</si>
  <si>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</si>
  <si>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</si>
  <si>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</si>
  <si>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</si>
  <si>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</si>
  <si>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</si>
  <si>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</si>
  <si>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</si>
  <si>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</si>
  <si>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</si>
  <si>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</si>
  <si>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</si>
  <si>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</si>
  <si>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</si>
  <si>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</si>
  <si>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</si>
  <si>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</si>
  <si>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</si>
  <si>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</si>
  <si>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</si>
  <si>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</si>
  <si>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</si>
  <si>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</si>
  <si>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</si>
  <si>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</si>
  <si>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</si>
  <si>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</si>
  <si>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</si>
  <si>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</si>
  <si>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</si>
  <si>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</si>
  <si>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</si>
  <si>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</si>
  <si>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</si>
  <si>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</si>
  <si>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</si>
  <si>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</si>
  <si>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</si>
  <si>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</si>
  <si>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</si>
  <si>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</si>
  <si>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</si>
  <si>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</si>
  <si>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</si>
  <si>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</si>
  <si>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</si>
  <si>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</si>
  <si>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</si>
  <si>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</si>
  <si>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</si>
  <si>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</si>
  <si>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</si>
  <si>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</si>
  <si>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</si>
  <si>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</si>
  <si>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</si>
  <si>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</si>
  <si>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</si>
  <si>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</si>
  <si>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</si>
  <si>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</si>
  <si>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</si>
  <si>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</si>
  <si>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</si>
  <si>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</si>
  <si>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</si>
  <si>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</si>
  <si>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</si>
  <si>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</si>
  <si>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</si>
  <si>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</si>
  <si>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</si>
  <si>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</si>
  <si>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</si>
  <si>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</si>
  <si>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</si>
  <si>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</si>
  <si>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</si>
  <si>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</si>
  <si>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</si>
  <si>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</si>
  <si>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</si>
  <si>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</si>
  <si>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</si>
  <si>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</si>
  <si>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</si>
  <si>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</si>
  <si>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</si>
  <si>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</si>
  <si>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</si>
  <si>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</si>
  <si>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</si>
  <si>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</si>
  <si>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</si>
  <si>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</si>
  <si>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</si>
  <si>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</si>
  <si>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</si>
  <si>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</si>
  <si>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</si>
  <si>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</si>
  <si>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</si>
  <si>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</si>
  <si>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</si>
  <si>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</si>
  <si>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</si>
  <si>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</si>
  <si>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</si>
  <si>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</si>
  <si>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</si>
  <si>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</si>
  <si>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</si>
  <si>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</si>
  <si>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</si>
  <si>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</si>
  <si>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</si>
  <si>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</si>
  <si>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</si>
  <si>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</si>
  <si>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</si>
  <si>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</si>
  <si>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</si>
  <si>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</si>
  <si>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</si>
  <si>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</si>
  <si>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</si>
  <si>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</si>
  <si>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</si>
  <si>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</si>
  <si>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</si>
  <si>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</si>
  <si>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</si>
  <si>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</si>
  <si>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</si>
  <si>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</si>
  <si>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</si>
  <si>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</si>
  <si>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</si>
  <si>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</si>
  <si>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</si>
  <si>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</si>
  <si>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</si>
  <si>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</si>
  <si>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</si>
  <si>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</si>
  <si>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</si>
  <si>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</si>
  <si>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</si>
  <si>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</si>
  <si>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</si>
  <si>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</si>
  <si>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</si>
  <si>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</si>
  <si>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</si>
  <si>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</si>
  <si>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</si>
  <si>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</si>
  <si>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</si>
  <si>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</si>
  <si>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</si>
  <si>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</si>
  <si>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</si>
  <si>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</si>
  <si>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</si>
  <si>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</si>
  <si>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</si>
  <si>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</si>
  <si>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</si>
  <si>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</si>
  <si>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</si>
  <si>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</si>
  <si>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</si>
  <si>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</si>
  <si>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</si>
  <si>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</si>
  <si>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</si>
  <si>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</si>
  <si>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</si>
  <si>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</si>
  <si>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</si>
  <si>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</si>
  <si>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</si>
  <si>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</si>
  <si>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</si>
  <si>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</si>
  <si>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</si>
  <si>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</si>
  <si>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</si>
  <si>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</si>
  <si>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</si>
  <si>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</si>
  <si>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</si>
  <si>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</si>
  <si>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</si>
  <si>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</si>
  <si>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</si>
  <si>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</si>
  <si>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</si>
  <si>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</si>
  <si>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</si>
  <si>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</si>
  <si>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</si>
  <si>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</si>
  <si>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</si>
  <si>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</si>
  <si>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</si>
  <si>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</si>
  <si>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</si>
  <si>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</si>
  <si>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</si>
  <si>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</si>
  <si>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</si>
  <si>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</si>
  <si>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</si>
  <si>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</si>
  <si>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</si>
  <si>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</si>
  <si>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</si>
  <si>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</si>
  <si>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</si>
  <si>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</si>
  <si>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</si>
  <si>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</si>
  <si>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</si>
  <si>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</si>
  <si>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</si>
  <si>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</si>
  <si>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</si>
  <si>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</si>
  <si>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</si>
  <si>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</si>
  <si>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</si>
  <si>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</si>
  <si>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</si>
  <si>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</si>
  <si>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</si>
  <si>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</si>
  <si>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</si>
  <si>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</si>
  <si>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</si>
  <si>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</si>
  <si>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</si>
  <si>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</si>
  <si>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</si>
  <si>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</si>
  <si>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</si>
  <si>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</si>
  <si>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</si>
  <si>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</si>
  <si>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</si>
  <si>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</si>
  <si>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</si>
  <si>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</si>
  <si>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</si>
  <si>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</si>
  <si>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</si>
  <si>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</si>
  <si>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</si>
  <si>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</si>
  <si>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</si>
  <si>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</si>
  <si>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</si>
  <si>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</si>
  <si>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</si>
  <si>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</si>
  <si>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</si>
  <si>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</si>
  <si>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</si>
  <si>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</si>
  <si>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</si>
  <si>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</si>
  <si>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</si>
  <si>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</si>
  <si>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</si>
  <si>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</si>
  <si>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</si>
  <si>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</si>
  <si>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</si>
  <si>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</si>
  <si>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</si>
  <si>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</si>
  <si>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</si>
  <si>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</si>
  <si>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</si>
  <si>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</si>
  <si>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</si>
  <si>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</si>
  <si>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</si>
  <si>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</si>
  <si>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</si>
  <si>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</si>
  <si>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</si>
  <si>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</si>
  <si>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</si>
  <si>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</si>
  <si>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</si>
  <si>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</si>
  <si>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</si>
  <si>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</si>
  <si>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</si>
  <si>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</si>
  <si>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</si>
  <si>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</si>
  <si>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</si>
  <si>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</si>
  <si>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</si>
  <si>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</si>
  <si>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</si>
  <si>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</si>
  <si>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</si>
  <si>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</si>
  <si>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</si>
  <si>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</si>
  <si>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</si>
  <si>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</si>
  <si>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</si>
  <si>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</si>
  <si>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</si>
  <si>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</si>
  <si>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</si>
  <si>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</si>
  <si>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</si>
  <si>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</si>
  <si>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</si>
  <si>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</si>
  <si>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</si>
  <si>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</si>
  <si>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</si>
  <si>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</si>
  <si>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</si>
  <si>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</si>
  <si>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</si>
  <si>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</si>
  <si>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</si>
  <si>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</si>
  <si>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</si>
  <si>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</si>
  <si>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</si>
  <si>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</si>
  <si>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</si>
  <si>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</si>
  <si>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</si>
  <si>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</si>
  <si>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</si>
  <si>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</si>
  <si>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</si>
  <si>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</si>
  <si>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</si>
  <si>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</si>
  <si>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</si>
  <si>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</si>
  <si>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</si>
  <si>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</si>
  <si>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</si>
  <si>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</si>
  <si>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</si>
  <si>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</si>
  <si>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</si>
  <si>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</si>
  <si>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</si>
  <si>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</si>
  <si>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</si>
  <si>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</si>
  <si>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</si>
  <si>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</si>
  <si>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</si>
  <si>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</si>
  <si>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</si>
  <si>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</si>
  <si>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</si>
  <si>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</si>
  <si>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</si>
  <si>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</si>
  <si>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</si>
  <si>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</si>
  <si>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</si>
  <si>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</si>
  <si>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</si>
  <si>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</si>
  <si>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</si>
  <si>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</si>
  <si>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</si>
  <si>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</si>
  <si>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</si>
  <si>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</si>
  <si>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</si>
  <si>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</si>
  <si>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</si>
  <si>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</si>
  <si>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</si>
  <si>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</si>
  <si>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</si>
  <si>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</si>
  <si>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</si>
  <si>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</si>
  <si>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</si>
  <si>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</si>
  <si>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</si>
  <si>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</si>
  <si>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</si>
  <si>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</si>
  <si>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</si>
  <si>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</si>
  <si>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</si>
  <si>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</si>
  <si>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</si>
  <si>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</si>
  <si>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</si>
  <si>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</si>
  <si>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</si>
  <si>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</si>
  <si>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</si>
  <si>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</si>
  <si>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</si>
  <si>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</si>
  <si>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</si>
  <si>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</si>
  <si>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</si>
  <si>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</si>
  <si>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</si>
  <si>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</si>
  <si>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</si>
  <si>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</si>
  <si>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</si>
  <si>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</si>
  <si>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</si>
  <si>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</si>
  <si>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</si>
  <si>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</si>
  <si>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</si>
  <si>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</si>
  <si>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</si>
  <si>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</si>
  <si>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</si>
  <si>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</si>
  <si>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</si>
  <si>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</si>
  <si>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</si>
  <si>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</si>
  <si>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</si>
  <si>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</si>
  <si>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</si>
  <si>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</si>
  <si>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</si>
  <si>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</si>
  <si>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</si>
  <si>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</si>
  <si>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</si>
  <si>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</si>
  <si>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</si>
  <si>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</si>
  <si>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</si>
  <si>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</si>
  <si>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</si>
  <si>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</si>
  <si>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</si>
  <si>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</si>
  <si>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</si>
  <si>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</si>
  <si>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</si>
  <si>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</si>
  <si>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</si>
  <si>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</si>
  <si>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</si>
  <si>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</si>
  <si>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</si>
  <si>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</si>
  <si>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</si>
  <si>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</si>
  <si>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</si>
  <si>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</si>
  <si>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</si>
  <si>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</si>
  <si>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</si>
  <si>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</si>
  <si>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</si>
  <si>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</si>
  <si>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</si>
  <si>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</si>
  <si>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</si>
  <si>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</si>
  <si>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</si>
  <si>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</si>
  <si>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</si>
  <si>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</si>
  <si>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</si>
  <si>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</si>
  <si>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</si>
  <si>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</si>
  <si>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</si>
  <si>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</si>
  <si>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</si>
  <si>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</si>
  <si>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</si>
  <si>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</si>
  <si>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</si>
  <si>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</si>
  <si>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</si>
  <si>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</si>
  <si>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</si>
  <si>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</si>
  <si>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</si>
  <si>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</si>
  <si>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</si>
  <si>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</si>
  <si>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</si>
  <si>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</si>
  <si>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</si>
  <si>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</si>
  <si>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</si>
  <si>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</si>
  <si>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</si>
  <si>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</si>
  <si>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</si>
  <si>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</si>
  <si>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</si>
  <si>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</si>
  <si>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</si>
  <si>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</si>
  <si>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</si>
  <si>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</si>
  <si>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</si>
  <si>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</si>
  <si>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</si>
  <si>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</si>
  <si>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</si>
  <si>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</si>
  <si>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</si>
  <si>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</si>
  <si>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</si>
  <si>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</si>
  <si>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</si>
  <si>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</si>
  <si>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</si>
  <si>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</si>
  <si>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</si>
  <si>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</si>
  <si>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</si>
  <si>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</si>
  <si>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</si>
  <si>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</si>
  <si>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</si>
  <si>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</si>
  <si>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</si>
  <si>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</si>
  <si>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</si>
  <si>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</si>
  <si>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</si>
  <si>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</si>
  <si>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</si>
  <si>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</si>
  <si>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</si>
  <si>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</si>
  <si>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</si>
  <si>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</si>
  <si>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</si>
  <si>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</si>
  <si>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</si>
  <si>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</si>
  <si>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</si>
  <si>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</si>
  <si>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</si>
  <si>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</si>
  <si>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</si>
  <si>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</si>
  <si>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</si>
  <si>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</si>
  <si>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</si>
  <si>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</si>
  <si>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</si>
  <si>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</si>
  <si>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</si>
  <si>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</si>
  <si>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</si>
  <si>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</si>
  <si>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</si>
  <si>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</si>
  <si>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</si>
  <si>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</si>
  <si>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</si>
  <si>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</si>
  <si>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</si>
  <si>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</si>
  <si>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</si>
  <si>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</si>
  <si>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</si>
  <si>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</si>
  <si>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</si>
  <si>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</si>
  <si>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</si>
  <si>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</si>
  <si>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</si>
  <si>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</si>
  <si>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</si>
  <si>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</si>
  <si>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</si>
  <si>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</si>
  <si>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</si>
  <si>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</si>
  <si>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</si>
  <si>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</si>
  <si>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</si>
  <si>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</si>
  <si>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</si>
  <si>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</si>
  <si>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</si>
  <si>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</si>
  <si>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</si>
  <si>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</si>
  <si>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</si>
  <si>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</si>
  <si>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</si>
  <si>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</si>
  <si>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</si>
  <si>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</si>
  <si>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</si>
  <si>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</si>
  <si>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</si>
  <si>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</si>
  <si>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</si>
  <si>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</si>
  <si>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</si>
  <si>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</si>
  <si>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</si>
  <si>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</si>
  <si>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</si>
  <si>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</si>
  <si>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</si>
  <si>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</si>
  <si>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</si>
  <si>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</si>
  <si>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</si>
  <si>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</si>
  <si>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</si>
  <si>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</si>
  <si>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</si>
  <si>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</si>
  <si>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</si>
  <si>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</si>
  <si>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</si>
  <si>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</si>
  <si>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</si>
  <si>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</si>
  <si>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</si>
  <si>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</si>
  <si>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</si>
  <si>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</si>
  <si>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</si>
  <si>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</si>
  <si>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</si>
  <si>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</si>
  <si>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</si>
  <si>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</si>
  <si>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</si>
  <si>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</si>
  <si>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</si>
  <si>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</si>
  <si>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</si>
  <si>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</si>
  <si>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</si>
  <si>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</si>
  <si>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</si>
  <si>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</si>
  <si>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</si>
  <si>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</si>
  <si>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</si>
  <si>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</si>
  <si>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</si>
  <si>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</si>
  <si>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</si>
  <si>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</si>
  <si>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</si>
  <si>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</si>
  <si>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</si>
  <si>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</si>
  <si>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</si>
  <si>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</si>
  <si>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</si>
  <si>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</si>
  <si>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</si>
  <si>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</si>
  <si>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</si>
  <si>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</si>
  <si>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</si>
  <si>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</si>
  <si>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</si>
  <si>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</si>
  <si>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</si>
  <si>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</si>
  <si>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</si>
  <si>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</si>
  <si>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</si>
  <si>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</si>
  <si>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</si>
  <si>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</si>
  <si>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</si>
  <si>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</si>
  <si>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</si>
  <si>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</si>
  <si>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</si>
  <si>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</si>
  <si>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</si>
  <si>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</si>
  <si>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</si>
  <si>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</si>
  <si>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</si>
  <si>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</si>
  <si>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</si>
  <si>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</si>
  <si>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</si>
  <si>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</si>
  <si>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</si>
  <si>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</si>
  <si>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</si>
  <si>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</si>
  <si>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</si>
  <si>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</si>
  <si>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</si>
  <si>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</si>
  <si>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</si>
  <si>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</si>
  <si>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</si>
  <si>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</si>
  <si>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</si>
  <si>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</si>
  <si>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</si>
  <si>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</si>
  <si>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</si>
  <si>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</si>
  <si>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</si>
  <si>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</si>
  <si>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</si>
  <si>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</si>
  <si>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</si>
  <si>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</si>
  <si>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</si>
  <si>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</si>
  <si>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</si>
  <si>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</si>
  <si>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</si>
  <si>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</si>
  <si>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</si>
  <si>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</si>
  <si>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</si>
  <si>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</si>
  <si>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</si>
  <si>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</si>
  <si>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</si>
  <si>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</si>
  <si>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</si>
  <si>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</si>
  <si>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</si>
  <si>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</si>
  <si>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</si>
  <si>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</si>
  <si>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</si>
  <si>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</si>
  <si>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</si>
  <si>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</si>
  <si>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</si>
  <si>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</si>
  <si>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</si>
  <si>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</si>
  <si>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</si>
  <si>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</si>
  <si>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</si>
  <si>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</si>
  <si>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</si>
  <si>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</si>
  <si>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</si>
  <si>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</si>
  <si>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</si>
  <si>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</si>
  <si>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</si>
  <si>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</si>
  <si>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</si>
  <si>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</si>
  <si>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</si>
  <si>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</si>
  <si>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</si>
  <si>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</si>
  <si>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</si>
  <si>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</si>
  <si>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</si>
  <si>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</si>
  <si>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</si>
  <si>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</si>
  <si>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</si>
  <si>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</si>
  <si>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</si>
  <si>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</si>
  <si>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</si>
  <si>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</si>
  <si>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</si>
  <si>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</si>
  <si>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</si>
  <si>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</si>
  <si>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</si>
  <si>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</si>
  <si>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</si>
  <si>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</si>
  <si>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</si>
  <si>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</si>
  <si>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</si>
  <si>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</si>
  <si>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</si>
  <si>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</si>
  <si>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</si>
  <si>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</si>
  <si>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</si>
  <si>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</si>
  <si>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</si>
  <si>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</si>
  <si>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</si>
  <si>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</si>
  <si>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</si>
  <si>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</si>
  <si>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</si>
  <si>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</si>
  <si>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</si>
  <si>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</si>
  <si>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</si>
  <si>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</si>
  <si>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</si>
  <si>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</si>
  <si>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</si>
  <si>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</si>
  <si>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</si>
  <si>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</si>
  <si>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</si>
  <si>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</si>
  <si>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</si>
  <si>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</si>
  <si>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</si>
  <si>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</si>
  <si>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</si>
  <si>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</si>
  <si>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</si>
  <si>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</si>
  <si>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</si>
  <si>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</si>
  <si>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</si>
  <si>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</si>
  <si>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</si>
  <si>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</si>
  <si>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</si>
  <si>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</si>
  <si>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</si>
  <si>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</si>
  <si>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</si>
  <si>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</si>
  <si>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</si>
  <si>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</si>
  <si>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</si>
  <si>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</si>
  <si>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</si>
  <si>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</si>
  <si>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</si>
  <si>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</si>
  <si>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</si>
  <si>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</si>
  <si>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</si>
  <si>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</si>
  <si>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</si>
  <si>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</si>
  <si>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</si>
  <si>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</si>
  <si>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</si>
  <si>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</si>
  <si>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</si>
  <si>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</si>
  <si>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</si>
  <si>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</si>
  <si>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</si>
  <si>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</si>
  <si>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</si>
  <si>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</si>
  <si>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</si>
  <si>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</si>
  <si>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</si>
  <si>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</si>
  <si>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</si>
  <si>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</si>
  <si>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</si>
  <si>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</si>
  <si>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</si>
  <si>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</si>
  <si>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</si>
  <si>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</si>
  <si>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</si>
  <si>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</si>
  <si>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</si>
  <si>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</si>
  <si>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</si>
  <si>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</si>
  <si>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</si>
  <si>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</si>
  <si>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</si>
  <si>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</si>
  <si>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</si>
  <si>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</si>
  <si>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</si>
  <si>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</si>
  <si>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</si>
  <si>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</si>
  <si>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</si>
  <si>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</si>
  <si>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</si>
  <si>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</si>
  <si>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</si>
  <si>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</si>
  <si>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</si>
  <si>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</si>
  <si>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</si>
  <si>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</si>
  <si>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</si>
  <si>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</si>
  <si>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</si>
  <si>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</si>
  <si>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</si>
  <si>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</si>
  <si>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</si>
  <si>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</si>
  <si>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</si>
  <si>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</si>
  <si>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</si>
  <si>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</si>
  <si>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</si>
  <si>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</si>
  <si>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</si>
  <si>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</si>
  <si>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</si>
  <si>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</si>
  <si>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</si>
  <si>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</si>
  <si>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</si>
  <si>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</si>
  <si>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</si>
  <si>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</si>
  <si>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</si>
  <si>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</si>
  <si>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</si>
  <si>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</si>
  <si>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</si>
  <si>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</si>
  <si>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</si>
  <si>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</si>
  <si>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</si>
  <si>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</si>
  <si>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</si>
  <si>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</si>
  <si>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</si>
  <si>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</si>
  <si>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</si>
  <si>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</si>
  <si>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</si>
  <si>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</si>
  <si>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</si>
  <si>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</si>
  <si>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</si>
  <si>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</si>
  <si>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</si>
  <si>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</si>
  <si>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</si>
  <si>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</si>
  <si>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</si>
  <si>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</si>
  <si>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</si>
  <si>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</si>
  <si>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</si>
  <si>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</si>
  <si>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</si>
  <si>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</si>
  <si>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</si>
  <si>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</si>
  <si>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</si>
  <si>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</si>
  <si>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</si>
  <si>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</si>
  <si>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</si>
  <si>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</si>
  <si>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</si>
  <si>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</si>
  <si>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</si>
  <si>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</si>
  <si>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</si>
  <si>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</si>
  <si>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</si>
  <si>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</si>
  <si>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</si>
  <si>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</si>
  <si>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</si>
  <si>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</si>
  <si>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</si>
  <si>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</si>
  <si>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</si>
  <si>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</si>
  <si>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</si>
  <si>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</si>
  <si>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</si>
  <si>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</si>
  <si>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</si>
  <si>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</si>
  <si>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</si>
  <si>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</si>
  <si>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</si>
  <si>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</si>
  <si>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</si>
  <si>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</si>
  <si>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</si>
  <si>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</si>
  <si>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</si>
  <si>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</si>
  <si>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</si>
  <si>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</si>
  <si>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</si>
  <si>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</si>
  <si>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</si>
  <si>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</si>
  <si>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</si>
  <si>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</si>
  <si>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</si>
  <si>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</si>
  <si>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</si>
  <si>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</si>
  <si>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</si>
  <si>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</si>
  <si>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</si>
  <si>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</si>
  <si>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</si>
  <si>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</si>
  <si>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</si>
  <si>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</si>
  <si>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</si>
  <si>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</si>
  <si>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</si>
  <si>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</si>
  <si>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</si>
  <si>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</si>
  <si>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</si>
  <si>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</si>
  <si>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</si>
  <si>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</si>
  <si>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</si>
  <si>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</si>
  <si>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</si>
  <si>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</si>
  <si>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</si>
  <si>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</si>
  <si>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</si>
  <si>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</si>
  <si>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</si>
  <si>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</si>
  <si>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</si>
  <si>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</si>
  <si>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</si>
  <si>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</si>
  <si>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</si>
  <si>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</si>
  <si>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</si>
  <si>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</si>
  <si>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</si>
  <si>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</si>
  <si>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</si>
  <si>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</si>
  <si>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</si>
  <si>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</si>
  <si>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</si>
  <si>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</si>
  <si>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</si>
  <si>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</si>
  <si>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</si>
  <si>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</si>
  <si>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</si>
  <si>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</si>
  <si>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</si>
  <si>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</si>
  <si>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</si>
  <si>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</si>
  <si>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</si>
  <si>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</si>
  <si>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</si>
  <si>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</si>
  <si>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</si>
  <si>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</si>
  <si>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</si>
  <si>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</si>
  <si>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</si>
  <si>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</si>
  <si>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</si>
  <si>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</si>
  <si>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</si>
  <si>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</si>
  <si>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</si>
  <si>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</si>
  <si>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</si>
  <si>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</si>
  <si>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</si>
  <si>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</si>
  <si>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</si>
  <si>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</si>
  <si>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</si>
  <si>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</si>
  <si>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</si>
  <si>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</si>
  <si>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</si>
  <si>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</si>
  <si>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</si>
  <si>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</si>
  <si>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</si>
  <si>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</si>
  <si>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</si>
  <si>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</si>
  <si>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</si>
  <si>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</si>
  <si>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</si>
  <si>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</si>
  <si>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</si>
  <si>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</si>
  <si>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</si>
  <si>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</si>
  <si>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</si>
  <si>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</si>
  <si>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</si>
  <si>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</si>
  <si>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</si>
  <si>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</si>
  <si>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</si>
  <si>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</si>
  <si>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</si>
  <si>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</si>
  <si>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</si>
  <si>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</si>
  <si>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</si>
  <si>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</si>
  <si>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</si>
  <si>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</si>
  <si>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</si>
  <si>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</si>
  <si>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</si>
  <si>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</si>
  <si>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</si>
  <si>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</si>
  <si>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</si>
  <si>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</si>
  <si>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</si>
  <si>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</si>
  <si>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</si>
  <si>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</si>
  <si>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</si>
  <si>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</si>
  <si>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</si>
  <si>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</si>
  <si>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</si>
  <si>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</si>
  <si>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</si>
  <si>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</si>
  <si>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</si>
  <si>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</si>
  <si>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</si>
  <si>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</si>
  <si>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</si>
  <si>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</si>
  <si>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</si>
  <si>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</si>
  <si>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</si>
  <si>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</si>
  <si>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</si>
  <si>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</si>
  <si>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</si>
  <si>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</si>
  <si>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</si>
  <si>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</si>
  <si>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</si>
  <si>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</si>
  <si>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</si>
  <si>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</si>
  <si>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</si>
  <si>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</si>
  <si>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</si>
  <si>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</si>
  <si>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</si>
  <si>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</si>
  <si>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</si>
  <si>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</si>
  <si>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</si>
  <si>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</si>
  <si>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</si>
  <si>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</si>
  <si>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</si>
  <si>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</si>
  <si>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</si>
  <si>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</si>
  <si>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</si>
  <si>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</si>
  <si>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</si>
  <si>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</si>
  <si>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</si>
  <si>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</si>
  <si>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</si>
  <si>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</si>
  <si>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</si>
  <si>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</si>
  <si>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</si>
  <si>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</si>
  <si>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</si>
  <si>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</si>
  <si>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</si>
  <si>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</si>
  <si>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</si>
  <si>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</si>
  <si>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</si>
  <si>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</si>
  <si>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</si>
  <si>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</si>
  <si>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</si>
  <si>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</si>
  <si>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</si>
  <si>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</si>
  <si>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</si>
  <si>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</si>
  <si>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</si>
  <si>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</si>
  <si>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</si>
  <si>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</si>
  <si>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</si>
  <si>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</si>
  <si>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</si>
  <si>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</si>
  <si>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</si>
  <si>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</si>
  <si>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</si>
  <si>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</si>
  <si>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</si>
  <si>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</si>
  <si>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</si>
  <si>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</si>
  <si>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</si>
  <si>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</si>
  <si>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</si>
  <si>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</si>
  <si>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</si>
  <si>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</si>
  <si>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</si>
  <si>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</si>
  <si>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</si>
  <si>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</si>
  <si>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</si>
  <si>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</si>
  <si>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</si>
  <si>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</si>
  <si>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</si>
  <si>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</si>
  <si>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</si>
  <si>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</si>
  <si>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</si>
  <si>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</si>
  <si>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</si>
  <si>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</si>
  <si>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</si>
  <si>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</si>
  <si>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</si>
  <si>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</si>
  <si>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</si>
  <si>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</si>
  <si>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</si>
  <si>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</si>
  <si>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</si>
  <si>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</si>
  <si>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</si>
  <si>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</si>
  <si>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</si>
  <si>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</si>
  <si>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</si>
  <si>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</si>
  <si>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</si>
  <si>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</si>
  <si>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</si>
  <si>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</si>
  <si>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</si>
  <si>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</si>
  <si>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</si>
  <si>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</si>
  <si>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</si>
  <si>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</si>
  <si>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</si>
  <si>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</si>
  <si>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</si>
  <si>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</si>
  <si>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</si>
  <si>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</si>
  <si>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</si>
  <si>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</si>
  <si>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</si>
  <si>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</si>
  <si>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</si>
  <si>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</si>
  <si>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</si>
  <si>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</si>
  <si>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</si>
  <si>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</si>
  <si>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</si>
  <si>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</si>
  <si>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</si>
  <si>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</si>
  <si>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</si>
  <si>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</si>
  <si>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</si>
  <si>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</si>
  <si>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</si>
  <si>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</si>
  <si>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</si>
  <si>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</si>
  <si>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</si>
  <si>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</si>
  <si>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</si>
  <si>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</si>
  <si>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</si>
  <si>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</si>
  <si>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</si>
  <si>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</si>
  <si>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</si>
  <si>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</si>
  <si>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</si>
  <si>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</si>
  <si>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</si>
  <si>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</si>
  <si>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</si>
  <si>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</si>
  <si>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</si>
  <si>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</si>
  <si>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</si>
  <si>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</si>
  <si>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</si>
  <si>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</si>
  <si>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</si>
  <si>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</si>
  <si>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</si>
  <si>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</si>
  <si>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</si>
  <si>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</si>
  <si>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</si>
  <si>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</si>
  <si>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</si>
  <si>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</si>
  <si>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</si>
  <si>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</si>
  <si>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</si>
  <si>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</si>
  <si>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</si>
  <si>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</si>
  <si>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</si>
  <si>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</si>
  <si>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</si>
  <si>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</si>
  <si>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</si>
  <si>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</si>
  <si>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</si>
  <si>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</si>
  <si>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</si>
  <si>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</si>
  <si>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</si>
  <si>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</si>
  <si>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</si>
  <si>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</si>
  <si>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</si>
  <si>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</si>
  <si>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</si>
  <si>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</si>
  <si>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</si>
  <si>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</si>
  <si>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</si>
  <si>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</si>
  <si>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</si>
  <si>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</si>
  <si>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</si>
  <si>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</si>
  <si>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</si>
  <si>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</si>
  <si>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</si>
  <si>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</si>
  <si>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</si>
  <si>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</si>
  <si>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</si>
  <si>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</si>
  <si>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</si>
  <si>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</si>
  <si>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</si>
  <si>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</si>
  <si>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</si>
  <si>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</si>
  <si>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</si>
  <si>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</si>
  <si>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</si>
  <si>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</si>
  <si>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</si>
  <si>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</si>
  <si>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</si>
  <si>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</si>
  <si>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</si>
  <si>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</si>
  <si>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</si>
  <si>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</si>
  <si>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</si>
  <si>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</si>
  <si>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</si>
  <si>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</si>
  <si>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</si>
  <si>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</si>
  <si>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</si>
  <si>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</si>
  <si>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</si>
  <si>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</si>
  <si>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</si>
  <si>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</si>
  <si>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</si>
  <si>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</si>
  <si>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</si>
  <si>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</si>
  <si>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</si>
  <si>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</si>
  <si>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</si>
  <si>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</si>
  <si>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</si>
  <si>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</si>
  <si>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</si>
  <si>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</si>
  <si>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</si>
  <si>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</si>
  <si>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</si>
  <si>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</si>
  <si>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</si>
  <si>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</si>
  <si>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</si>
  <si>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</si>
  <si>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</si>
  <si>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</si>
  <si>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</si>
  <si>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</si>
  <si>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</si>
  <si>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</si>
  <si>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</si>
  <si>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</si>
  <si>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</si>
  <si>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</si>
  <si>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</si>
  <si>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</si>
  <si>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</si>
  <si>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</si>
  <si>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</si>
  <si>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</si>
  <si>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</si>
  <si>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</si>
  <si>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</si>
  <si>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</si>
  <si>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</si>
  <si>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</si>
  <si>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</si>
  <si>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</si>
  <si>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</si>
  <si>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</si>
  <si>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</si>
  <si>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</si>
  <si>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</si>
  <si>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</si>
  <si>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</si>
  <si>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</si>
  <si>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</si>
  <si>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</si>
  <si>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</si>
  <si>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</si>
  <si>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</si>
  <si>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</si>
  <si>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</si>
  <si>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</si>
  <si>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</si>
  <si>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</si>
  <si>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</si>
  <si>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</si>
  <si>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</si>
  <si>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</si>
  <si>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</si>
  <si>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</si>
  <si>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</si>
  <si>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</si>
  <si>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</si>
  <si>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</si>
  <si>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</si>
  <si>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</si>
  <si>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</si>
  <si>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</si>
  <si>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</si>
  <si>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</si>
  <si>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</si>
  <si>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</si>
  <si>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</si>
  <si>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</si>
  <si>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</si>
  <si>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</si>
  <si>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</si>
  <si>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</si>
  <si>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</si>
  <si>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</si>
  <si>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</si>
  <si>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</si>
  <si>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</si>
  <si>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</si>
  <si>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</si>
  <si>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</si>
  <si>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</si>
  <si>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</si>
  <si>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</si>
  <si>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</si>
  <si>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</si>
  <si>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</si>
  <si>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</si>
  <si>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</si>
  <si>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</si>
  <si>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</si>
  <si>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</si>
  <si>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</si>
  <si>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</si>
  <si>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</si>
  <si>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</si>
  <si>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</si>
  <si>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</si>
  <si>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</si>
  <si>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</si>
  <si>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</si>
  <si>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</si>
  <si>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</si>
  <si>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</si>
  <si>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</si>
  <si>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</si>
  <si>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</si>
  <si>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</si>
  <si>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</si>
  <si>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</si>
  <si>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</si>
  <si>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</si>
  <si>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</si>
  <si>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</si>
  <si>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</si>
  <si>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</si>
  <si>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</si>
  <si>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</si>
  <si>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</si>
  <si>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</si>
  <si>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</si>
  <si>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</si>
  <si>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</si>
  <si>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</si>
  <si>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</si>
  <si>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</si>
  <si>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</si>
  <si>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</si>
  <si>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</si>
  <si>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</si>
  <si>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</si>
  <si>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</si>
  <si>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</si>
  <si>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</si>
  <si>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</si>
  <si>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</si>
  <si>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</si>
  <si>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</si>
  <si>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</si>
  <si>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</si>
  <si>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</si>
  <si>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</si>
  <si>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</si>
  <si>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</si>
  <si>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</si>
  <si>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</si>
  <si>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</si>
  <si>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</si>
  <si>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</si>
  <si>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</si>
  <si>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</si>
  <si>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</si>
  <si>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</si>
  <si>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</si>
  <si>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</si>
  <si>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</si>
  <si>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</si>
  <si>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</si>
  <si>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</si>
  <si>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</si>
  <si>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</si>
  <si>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</si>
  <si>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</si>
  <si>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</si>
  <si>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</si>
  <si>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</si>
  <si>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</si>
  <si>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</si>
  <si>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</si>
  <si>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</si>
  <si>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</si>
  <si>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</si>
  <si>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</si>
  <si>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</si>
  <si>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</si>
  <si>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</si>
  <si>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</si>
  <si>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</si>
  <si>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</si>
  <si>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</si>
  <si>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</si>
  <si>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</si>
  <si>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</si>
  <si>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</si>
  <si>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</si>
  <si>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</si>
  <si>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</si>
  <si>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</si>
  <si>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</si>
  <si>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</si>
  <si>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</si>
  <si>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</si>
  <si>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</si>
  <si>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</si>
  <si>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</si>
  <si>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</si>
  <si>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</si>
  <si>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</si>
  <si>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</si>
  <si>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</si>
  <si>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</si>
  <si>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</si>
  <si>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</si>
  <si>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</si>
  <si>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</si>
  <si>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</si>
  <si>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</si>
  <si>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</si>
  <si>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</si>
  <si>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</si>
  <si>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</si>
  <si>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</si>
  <si>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</si>
  <si>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</si>
  <si>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</si>
  <si>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</si>
  <si>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</si>
  <si>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</si>
  <si>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</si>
  <si>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</si>
  <si>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</si>
  <si>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</si>
  <si>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</si>
  <si>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</si>
  <si>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</si>
  <si>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</si>
  <si>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</si>
  <si>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</si>
  <si>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</si>
  <si>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</si>
  <si>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</si>
  <si>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</si>
  <si>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</si>
  <si>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</si>
  <si>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</si>
  <si>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</si>
  <si>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</si>
  <si>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</si>
  <si>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</si>
  <si>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</si>
  <si>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</si>
  <si>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</si>
  <si>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</si>
  <si>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</si>
  <si>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</si>
  <si>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</si>
  <si>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</si>
  <si>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</si>
  <si>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</si>
  <si>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</si>
  <si>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</si>
  <si>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</si>
  <si>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</si>
  <si>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</si>
  <si>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</si>
  <si>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</si>
  <si>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</si>
  <si>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</si>
  <si>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</si>
  <si>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</si>
  <si>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</si>
  <si>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</si>
  <si>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</si>
  <si>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</si>
  <si>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</si>
  <si>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</si>
  <si>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</si>
  <si>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</si>
  <si>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</si>
  <si>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</si>
  <si>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</si>
  <si>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</si>
  <si>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</si>
  <si>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</si>
  <si>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</si>
  <si>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</si>
  <si>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</si>
  <si>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</si>
  <si>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</si>
  <si>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</si>
  <si>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</si>
  <si>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</si>
  <si>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</si>
  <si>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</si>
  <si>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</si>
  <si>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</si>
  <si>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</si>
  <si>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</si>
  <si>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</si>
  <si>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</si>
  <si>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</si>
  <si>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</si>
  <si>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</si>
  <si>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</si>
  <si>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</si>
  <si>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</si>
  <si>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</si>
  <si>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</si>
  <si>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</si>
  <si>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</si>
  <si>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</si>
  <si>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</si>
  <si>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</si>
  <si>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</si>
  <si>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</si>
  <si>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</si>
  <si>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</si>
  <si>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</si>
  <si>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</si>
  <si>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</si>
  <si>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</si>
  <si>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</si>
  <si>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</si>
  <si>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</si>
  <si>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</si>
  <si>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</si>
  <si>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</si>
  <si>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</si>
  <si>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</si>
  <si>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</si>
  <si>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</si>
  <si>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</si>
  <si>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</si>
  <si>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</si>
  <si>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</si>
  <si>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</si>
  <si>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</si>
  <si>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</si>
  <si>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</si>
  <si>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</si>
  <si>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</si>
  <si>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</si>
  <si>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</si>
  <si>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</si>
  <si>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</si>
  <si>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</si>
  <si>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</si>
  <si>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</si>
  <si>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</si>
  <si>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</si>
  <si>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</si>
  <si>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</si>
  <si>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</si>
  <si>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</si>
  <si>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</si>
  <si>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</si>
  <si>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</si>
  <si>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</si>
  <si>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</si>
  <si>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</si>
  <si>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</si>
  <si>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</si>
  <si>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</si>
  <si>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</si>
  <si>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</si>
  <si>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</si>
  <si>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</si>
  <si>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</si>
  <si>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</si>
  <si>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</si>
  <si>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</si>
  <si>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</si>
  <si>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</si>
  <si>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</si>
  <si>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</si>
  <si>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</si>
  <si>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</si>
  <si>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</si>
  <si>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</si>
  <si>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</si>
  <si>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</si>
  <si>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</si>
  <si>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</si>
  <si>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</si>
  <si>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</si>
  <si>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</si>
  <si>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</si>
  <si>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</si>
  <si>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</si>
  <si>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</si>
  <si>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</si>
  <si>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</si>
  <si>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</si>
  <si>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</si>
  <si>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</si>
  <si>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</si>
  <si>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</si>
  <si>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</si>
  <si>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</si>
  <si>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</si>
  <si>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</si>
  <si>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</si>
  <si>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</si>
  <si>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</si>
  <si>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</si>
  <si>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</si>
  <si>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</si>
  <si>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</si>
  <si>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</si>
  <si>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</si>
  <si>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</si>
  <si>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</si>
  <si>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</si>
  <si>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</si>
  <si>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</si>
  <si>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</si>
  <si>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</si>
  <si>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</si>
  <si>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</si>
  <si>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</si>
  <si>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</si>
  <si>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</si>
  <si>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</si>
  <si>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</si>
  <si>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</si>
  <si>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</si>
  <si>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</si>
  <si>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</si>
  <si>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</si>
  <si>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</si>
  <si>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</si>
  <si>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</si>
  <si>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</si>
  <si>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</si>
  <si>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</si>
  <si>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</si>
  <si>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</si>
  <si>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</si>
  <si>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</si>
  <si>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</si>
  <si>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</si>
  <si>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</si>
  <si>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</si>
  <si>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</si>
  <si>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</si>
  <si>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</si>
  <si>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</si>
  <si>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</si>
  <si>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</si>
  <si>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</si>
  <si>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</si>
  <si>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</si>
  <si>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</si>
  <si>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</si>
  <si>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</si>
  <si>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</si>
  <si>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</si>
  <si>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</si>
  <si>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</si>
  <si>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</si>
  <si>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</si>
  <si>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</si>
  <si>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</si>
  <si>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</si>
  <si>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</si>
  <si>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</si>
  <si>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</si>
  <si>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</si>
  <si>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</si>
  <si>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</si>
  <si>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</si>
  <si>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</si>
  <si>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</si>
  <si>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</si>
  <si>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</si>
  <si>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</si>
  <si>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</si>
  <si>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</si>
  <si>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</si>
  <si>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</si>
  <si>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</si>
  <si>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</si>
  <si>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</si>
  <si>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</si>
  <si>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</si>
  <si>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</si>
  <si>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</si>
  <si>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</si>
  <si>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</si>
  <si>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</si>
  <si>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</si>
  <si>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</si>
  <si>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</si>
  <si>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</si>
  <si>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</si>
  <si>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</si>
  <si>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</si>
  <si>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</si>
  <si>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</si>
  <si>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</si>
  <si>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</si>
  <si>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</si>
  <si>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</si>
  <si>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</si>
  <si>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</si>
  <si>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</si>
  <si>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</si>
  <si>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</si>
  <si>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</si>
  <si>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</si>
  <si>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</si>
  <si>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</si>
  <si>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</si>
  <si>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</si>
  <si>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</si>
  <si>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</si>
  <si>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</si>
  <si>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</si>
  <si>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</si>
  <si>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</si>
  <si>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</si>
  <si>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</si>
  <si>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</si>
  <si>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</si>
  <si>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</si>
  <si>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</si>
  <si>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</si>
  <si>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</si>
  <si>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</si>
  <si>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</si>
  <si>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</si>
  <si>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</si>
  <si>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</si>
  <si>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</si>
  <si>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</si>
  <si>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</si>
  <si>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</si>
  <si>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</si>
  <si>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</si>
  <si>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</si>
  <si>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</si>
  <si>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</si>
  <si>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</si>
  <si>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</si>
  <si>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</si>
  <si>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</si>
  <si>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</si>
  <si>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</si>
  <si>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</si>
  <si>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</si>
  <si>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</si>
  <si>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</si>
  <si>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</si>
  <si>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</si>
  <si>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</si>
  <si>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</si>
  <si>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</si>
  <si>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</si>
  <si>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</si>
  <si>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</si>
  <si>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</si>
  <si>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</si>
  <si>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</si>
  <si>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</si>
  <si>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</si>
  <si>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</si>
  <si>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</si>
  <si>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</si>
  <si>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</si>
  <si>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</si>
  <si>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</si>
  <si>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</si>
  <si>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</si>
  <si>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</si>
  <si>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</si>
  <si>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</si>
  <si>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</si>
  <si>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</si>
  <si>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</si>
  <si>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</si>
  <si>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</si>
  <si>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</si>
  <si>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</si>
  <si>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</si>
  <si>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</si>
  <si>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</si>
  <si>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</si>
  <si>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</si>
  <si>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</si>
  <si>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</si>
  <si>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</si>
  <si>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</si>
  <si>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</si>
  <si>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</si>
  <si>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</si>
  <si>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</si>
  <si>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</si>
  <si>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</si>
  <si>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</si>
  <si>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</si>
  <si>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</si>
  <si>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</si>
  <si>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</si>
  <si>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</si>
  <si>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</si>
  <si>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</si>
  <si>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</si>
  <si>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</si>
  <si>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</si>
  <si>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</si>
  <si>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</si>
  <si>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</si>
  <si>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</si>
  <si>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</si>
  <si>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</si>
  <si>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</si>
  <si>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</si>
  <si>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</si>
  <si>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</si>
  <si>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</si>
  <si>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</si>
  <si>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</si>
  <si>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</si>
  <si>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</si>
  <si>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</si>
  <si>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</si>
  <si>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</si>
  <si>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</si>
  <si>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</si>
  <si>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</si>
  <si>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</si>
  <si>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</si>
  <si>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</si>
  <si>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</si>
  <si>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</si>
  <si>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</si>
  <si>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</si>
  <si>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</si>
  <si>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</si>
  <si>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</si>
  <si>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</si>
  <si>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</si>
  <si>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</si>
  <si>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</si>
  <si>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</si>
  <si>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</si>
  <si>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</si>
  <si>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</si>
  <si>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</si>
  <si>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</si>
  <si>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</si>
  <si>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</si>
  <si>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</si>
  <si>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</si>
  <si>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</si>
  <si>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</si>
  <si>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</si>
  <si>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</si>
  <si>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</si>
  <si>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</si>
  <si>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</si>
  <si>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</si>
  <si>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</si>
  <si>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</si>
  <si>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</si>
  <si>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</si>
  <si>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</si>
  <si>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</si>
  <si>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</si>
  <si>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</si>
  <si>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</si>
  <si>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</si>
  <si>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</si>
  <si>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</si>
  <si>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</si>
  <si>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</si>
  <si>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</si>
  <si>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</si>
  <si>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</si>
  <si>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</si>
  <si>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</si>
  <si>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</si>
  <si>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</si>
  <si>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</si>
  <si>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</si>
  <si>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</si>
  <si>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</si>
  <si>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</si>
  <si>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</si>
  <si>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</si>
  <si>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</si>
  <si>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</si>
  <si>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</si>
  <si>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</si>
  <si>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</si>
  <si>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</si>
  <si>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</si>
  <si>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</si>
  <si>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</si>
  <si>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</si>
  <si>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</si>
  <si>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</si>
  <si>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</si>
  <si>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</si>
  <si>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</si>
  <si>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</si>
  <si>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</si>
  <si>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</si>
  <si>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</si>
  <si>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</si>
  <si>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</si>
  <si>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</si>
  <si>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</si>
  <si>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</si>
  <si>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</si>
  <si>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</si>
  <si>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</si>
  <si>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</si>
  <si>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</si>
  <si>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</si>
  <si>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</si>
  <si>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</si>
  <si>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</si>
  <si>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</si>
  <si>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</si>
  <si>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</si>
  <si>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</si>
  <si>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</si>
  <si>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</si>
  <si>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</si>
  <si>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</si>
  <si>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</si>
  <si>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</si>
  <si>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</si>
  <si>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</si>
  <si>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</si>
  <si>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</si>
  <si>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</si>
  <si>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</si>
  <si>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</si>
  <si>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</si>
  <si>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</si>
  <si>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</si>
  <si>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</si>
  <si>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</si>
  <si>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</si>
  <si>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</si>
  <si>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</si>
  <si>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</si>
  <si>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</si>
  <si>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</si>
  <si>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</si>
  <si>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</si>
  <si>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</si>
  <si>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</si>
  <si>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</si>
  <si>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</si>
  <si>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</si>
  <si>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</si>
  <si>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</si>
  <si>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</si>
  <si>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</si>
  <si>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</si>
  <si>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</si>
  <si>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</si>
  <si>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</si>
  <si>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</si>
  <si>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</si>
  <si>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</si>
  <si>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</si>
  <si>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</si>
  <si>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</si>
  <si>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</si>
  <si>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</si>
  <si>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</si>
  <si>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</si>
  <si>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</si>
  <si>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</si>
  <si>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</si>
  <si>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</si>
  <si>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</si>
  <si>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</si>
  <si>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</si>
  <si>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</si>
  <si>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</si>
  <si>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</si>
  <si>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</si>
  <si>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</si>
  <si>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</si>
  <si>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</si>
  <si>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</si>
  <si>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</si>
  <si>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</si>
  <si>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</si>
  <si>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</si>
  <si>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</si>
  <si>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</si>
  <si>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</si>
  <si>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</si>
  <si>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</si>
  <si>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</si>
  <si>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</si>
  <si>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</si>
  <si>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</si>
  <si>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</si>
  <si>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</si>
  <si>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</si>
  <si>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</si>
  <si>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</si>
  <si>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</si>
  <si>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</si>
  <si>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</si>
  <si>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</si>
  <si>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</si>
  <si>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</si>
  <si>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</si>
  <si>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</si>
  <si>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</si>
  <si>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</si>
  <si>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</si>
  <si>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</si>
  <si>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</si>
  <si>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</si>
  <si>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</si>
  <si>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</si>
  <si>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</si>
  <si>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</si>
  <si>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</si>
  <si>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</si>
  <si>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</si>
  <si>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</si>
  <si>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</si>
  <si>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</si>
  <si>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</si>
  <si>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</si>
  <si>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</si>
  <si>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</si>
  <si>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</si>
  <si>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</si>
  <si>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</si>
  <si>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</si>
  <si>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</si>
  <si>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</si>
  <si>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</si>
  <si>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</si>
  <si>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</si>
  <si>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</si>
  <si>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</si>
  <si>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</si>
  <si>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</si>
  <si>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</si>
  <si>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</si>
  <si>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</si>
  <si>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</si>
  <si>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</si>
  <si>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</si>
  <si>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</si>
  <si>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</si>
  <si>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</si>
  <si>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</si>
  <si>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</si>
  <si>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</si>
  <si>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</si>
  <si>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</si>
  <si>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</si>
  <si>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</si>
  <si>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</si>
  <si>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</si>
  <si>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</si>
  <si>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</si>
  <si>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</si>
  <si>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</si>
  <si>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</si>
  <si>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</si>
  <si>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</si>
  <si>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</si>
  <si>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</si>
  <si>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</si>
  <si>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</si>
  <si>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</si>
  <si>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</si>
  <si>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</si>
  <si>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</si>
  <si>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</si>
  <si>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</si>
  <si>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</si>
  <si>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</si>
  <si>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</si>
  <si>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</si>
  <si>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</si>
  <si>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</si>
  <si>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</si>
  <si>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</si>
  <si>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</si>
  <si>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</si>
  <si>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</si>
  <si>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</si>
  <si>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</si>
  <si>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</si>
  <si>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</si>
  <si>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</si>
  <si>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</si>
  <si>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</si>
  <si>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</si>
  <si>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</si>
  <si>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</si>
  <si>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</si>
  <si>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</si>
  <si>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</si>
  <si>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</si>
  <si>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</si>
  <si>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</si>
  <si>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</si>
  <si>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</si>
  <si>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</si>
  <si>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</si>
  <si>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</si>
  <si>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</si>
  <si>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</si>
  <si>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</si>
  <si>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</si>
  <si>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</si>
  <si>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</si>
  <si>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</si>
  <si>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</si>
  <si>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</si>
  <si>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</si>
  <si>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</si>
  <si>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</si>
  <si>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</si>
  <si>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</si>
  <si>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</si>
  <si>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</si>
  <si>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</si>
  <si>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</si>
  <si>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</si>
  <si>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</si>
  <si>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</si>
  <si>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</si>
  <si>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</si>
  <si>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</si>
  <si>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</si>
  <si>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</si>
  <si>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</si>
  <si>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</si>
  <si>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</si>
  <si>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</si>
  <si>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</si>
  <si>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</si>
  <si>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</si>
  <si>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</si>
  <si>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</si>
  <si>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</si>
  <si>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</si>
  <si>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</si>
  <si>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</si>
  <si>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</si>
  <si>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</si>
  <si>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</si>
  <si>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</si>
  <si>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</si>
  <si>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</si>
  <si>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</si>
  <si>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</si>
  <si>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</si>
  <si>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</si>
  <si>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</si>
  <si>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</si>
  <si>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</si>
  <si>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</si>
  <si>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</si>
  <si>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</si>
  <si>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</si>
  <si>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</si>
  <si>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</si>
  <si>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</si>
  <si>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</si>
  <si>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</si>
  <si>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</si>
  <si>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</si>
  <si>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</si>
  <si>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</si>
  <si>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</si>
  <si>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</si>
  <si>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</si>
  <si>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</si>
  <si>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</si>
  <si>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</si>
  <si>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</si>
  <si>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</si>
  <si>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</si>
  <si>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</si>
  <si>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</si>
  <si>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</si>
  <si>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</si>
  <si>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</si>
  <si>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</si>
  <si>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</si>
  <si>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</si>
  <si>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</si>
  <si>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</si>
  <si>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</si>
  <si>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</si>
  <si>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</si>
  <si>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</si>
  <si>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</si>
  <si>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</si>
  <si>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</si>
  <si>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</si>
  <si>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</si>
  <si>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</si>
  <si>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</si>
  <si>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</si>
  <si>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</si>
  <si>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</si>
  <si>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</si>
  <si>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</si>
  <si>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</si>
  <si>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</si>
  <si>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</si>
  <si>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</si>
  <si>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</si>
  <si>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</si>
  <si>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</si>
  <si>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</si>
  <si>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</si>
  <si>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</si>
  <si>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</si>
  <si>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</si>
  <si>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</si>
  <si>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</si>
  <si>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</si>
  <si>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</si>
  <si>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</si>
  <si>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</si>
  <si>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</si>
  <si>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</si>
  <si>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</si>
  <si>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</si>
  <si>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</si>
  <si>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</si>
  <si>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</si>
  <si>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</si>
  <si>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</si>
  <si>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</si>
  <si>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</si>
  <si>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</si>
  <si>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</si>
  <si>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</si>
  <si>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</si>
  <si>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</si>
  <si>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</si>
  <si>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</si>
  <si>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</si>
  <si>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</si>
  <si>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</si>
  <si>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</si>
  <si>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</si>
  <si>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</si>
  <si>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</si>
  <si>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</si>
  <si>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</si>
  <si>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</si>
  <si>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</si>
  <si>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</si>
  <si>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</si>
  <si>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</si>
  <si>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</si>
  <si>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</si>
  <si>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</si>
  <si>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</si>
  <si>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</si>
  <si>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</si>
  <si>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</si>
  <si>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</si>
  <si>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</si>
  <si>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</si>
  <si>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</si>
  <si>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</si>
  <si>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</si>
  <si>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</si>
  <si>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</si>
  <si>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</si>
  <si>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</si>
  <si>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</si>
  <si>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</si>
  <si>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</si>
  <si>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</si>
  <si>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</si>
  <si>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</si>
  <si>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</si>
  <si>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</si>
  <si>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</si>
  <si>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</si>
  <si>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</si>
  <si>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</si>
  <si>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</si>
  <si>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</si>
  <si>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</si>
  <si>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</si>
  <si>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</si>
  <si>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</si>
  <si>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</si>
  <si>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</si>
  <si>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</si>
  <si>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</si>
  <si>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</si>
  <si>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</si>
  <si>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</si>
  <si>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</si>
  <si>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</si>
  <si>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</si>
  <si>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</si>
  <si>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</si>
  <si>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</si>
  <si>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</si>
  <si>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</si>
  <si>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</si>
  <si>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</si>
  <si>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</si>
  <si>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</si>
  <si>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</si>
  <si>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</si>
  <si>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</si>
  <si>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</si>
  <si>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</si>
  <si>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</si>
  <si>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</si>
  <si>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</si>
  <si>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</si>
  <si>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</si>
  <si>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</si>
  <si>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</si>
  <si>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</si>
  <si>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</si>
  <si>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</si>
  <si>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</si>
  <si>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</si>
  <si>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</si>
  <si>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</si>
  <si>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</si>
  <si>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</si>
  <si>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</si>
  <si>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</si>
  <si>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</si>
  <si>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</si>
  <si>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</si>
  <si>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</si>
  <si>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</si>
  <si>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</si>
  <si>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</si>
  <si>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</si>
  <si>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</si>
  <si>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</si>
  <si>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</si>
  <si>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</si>
  <si>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</si>
  <si>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</si>
  <si>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</si>
  <si>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</si>
  <si>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</si>
  <si>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</si>
  <si>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</si>
  <si>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</si>
  <si>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</si>
  <si>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</si>
  <si>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</si>
  <si>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</si>
  <si>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</si>
  <si>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</si>
  <si>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</si>
  <si>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</si>
  <si>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</si>
  <si>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</si>
  <si>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</si>
  <si>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</si>
  <si>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</si>
  <si>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</si>
  <si>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</si>
  <si>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</si>
  <si>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</si>
  <si>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</si>
  <si>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</si>
  <si>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</si>
  <si>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</si>
  <si>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</si>
  <si>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</si>
  <si>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</si>
  <si>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</si>
  <si>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</si>
  <si>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</si>
  <si>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</si>
  <si>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</si>
  <si>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</si>
  <si>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</si>
  <si>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</si>
  <si>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</si>
  <si>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</si>
  <si>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</si>
  <si>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</si>
  <si>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</si>
  <si>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</si>
  <si>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</si>
  <si>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</si>
  <si>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</si>
  <si>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</si>
  <si>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</si>
  <si>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</si>
  <si>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</si>
  <si>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</si>
  <si>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</si>
  <si>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</si>
  <si>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</si>
  <si>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</si>
  <si>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</si>
  <si>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</si>
  <si>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</si>
  <si>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</si>
  <si>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</si>
  <si>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</si>
  <si>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</si>
  <si>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</si>
  <si>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</si>
  <si>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</si>
  <si>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</si>
  <si>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</si>
  <si>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</si>
  <si>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</si>
  <si>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</si>
  <si>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</si>
  <si>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</si>
  <si>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</si>
  <si>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</si>
  <si>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</si>
  <si>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</si>
  <si>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</si>
  <si>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</si>
  <si>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</si>
  <si>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</si>
  <si>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</si>
  <si>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</si>
  <si>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</si>
  <si>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</si>
  <si>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</si>
  <si>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</si>
  <si>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</si>
  <si>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</si>
  <si>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</si>
  <si>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</si>
  <si>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</si>
  <si>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</si>
  <si>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</si>
  <si>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</si>
  <si>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</si>
  <si>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</si>
  <si>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</si>
  <si>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</si>
  <si>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</si>
  <si>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</si>
  <si>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</si>
  <si>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</si>
  <si>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</si>
  <si>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</si>
  <si>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</si>
  <si>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</si>
  <si>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</si>
  <si>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</si>
  <si>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</si>
  <si>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</si>
  <si>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</si>
  <si>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</si>
  <si>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</si>
  <si>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</si>
  <si>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</si>
  <si>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</si>
  <si>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</si>
  <si>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</si>
  <si>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</si>
  <si>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</si>
  <si>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</si>
  <si>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</si>
  <si>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</si>
  <si>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</si>
  <si>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</si>
  <si>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</si>
  <si>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</si>
  <si>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</si>
  <si>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</si>
  <si>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</si>
  <si>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</si>
  <si>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</si>
  <si>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</si>
  <si>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</si>
  <si>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</si>
  <si>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</si>
  <si>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</si>
  <si>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</si>
  <si>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</si>
  <si>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</si>
  <si>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</si>
  <si>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</si>
  <si>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</si>
  <si>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</si>
  <si>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</si>
  <si>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</si>
  <si>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</si>
  <si>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</si>
  <si>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</si>
  <si>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</si>
  <si>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</si>
  <si>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</si>
  <si>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</si>
  <si>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</si>
  <si>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</si>
  <si>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</si>
  <si>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</si>
  <si>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</si>
  <si>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</si>
  <si>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</si>
  <si>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</si>
  <si>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</si>
  <si>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</si>
  <si>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</si>
  <si>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</si>
  <si>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</si>
  <si>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</si>
  <si>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</si>
  <si>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</si>
  <si>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</si>
  <si>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</si>
  <si>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</si>
  <si>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</si>
  <si>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</si>
  <si>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</si>
  <si>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</si>
  <si>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</si>
  <si>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</si>
  <si>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</si>
  <si>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</si>
  <si>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</si>
  <si>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</si>
  <si>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</si>
  <si>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</si>
  <si>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</si>
  <si>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</si>
  <si>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</si>
  <si>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</si>
  <si>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</si>
  <si>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</si>
  <si>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</si>
  <si>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</si>
  <si>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</si>
  <si>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</si>
  <si>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</si>
  <si>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</si>
  <si>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</si>
  <si>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</si>
  <si>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</si>
  <si>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</si>
  <si>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</si>
  <si>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</si>
  <si>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</si>
  <si>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</si>
  <si>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</si>
  <si>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</si>
  <si>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</si>
  <si>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</si>
  <si>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</si>
  <si>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</si>
  <si>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</si>
  <si>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</si>
  <si>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</si>
  <si>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</si>
  <si>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</si>
  <si>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</si>
  <si>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</si>
  <si>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</si>
  <si>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</si>
  <si>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</si>
  <si>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</si>
  <si>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</si>
  <si>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</si>
  <si>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</si>
  <si>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</si>
  <si>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</si>
  <si>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</si>
  <si>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</si>
  <si>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</si>
  <si>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</si>
  <si>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</si>
  <si>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</si>
  <si>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</si>
  <si>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</si>
  <si>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</si>
  <si>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</si>
  <si>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</si>
  <si>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</si>
  <si>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</si>
  <si>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</si>
  <si>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</si>
  <si>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</si>
  <si>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</si>
  <si>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</si>
  <si>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</si>
  <si>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</si>
  <si>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</si>
  <si>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</si>
  <si>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</si>
  <si>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</si>
  <si>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</si>
  <si>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</si>
  <si>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</si>
  <si>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</si>
  <si>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</si>
  <si>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</si>
  <si>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</si>
  <si>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</si>
  <si>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</si>
  <si>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</si>
  <si>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</si>
  <si>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</si>
  <si>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</si>
  <si>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</si>
  <si>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</si>
  <si>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</si>
  <si>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</si>
  <si>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</si>
  <si>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</si>
  <si>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</si>
  <si>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</si>
  <si>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</si>
  <si>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</si>
  <si>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</si>
  <si>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</si>
  <si>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</si>
  <si>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</si>
  <si>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</si>
  <si>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</si>
  <si>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</si>
  <si>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</si>
  <si>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</si>
  <si>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</si>
  <si>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</si>
  <si>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</si>
  <si>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</si>
  <si>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</si>
  <si>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</si>
  <si>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</si>
  <si>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</si>
  <si>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</si>
  <si>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</si>
  <si>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</si>
  <si>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</si>
  <si>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</si>
  <si>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</si>
  <si>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</si>
  <si>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</si>
  <si>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</si>
  <si>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</si>
  <si>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</si>
  <si>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</si>
  <si>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</si>
  <si>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</si>
  <si>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</si>
  <si>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</si>
  <si>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</si>
  <si>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</si>
  <si>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</si>
  <si>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</si>
  <si>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</si>
  <si>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</si>
  <si>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</si>
  <si>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</si>
  <si>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</si>
  <si>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</si>
  <si>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</si>
  <si>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</si>
  <si>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</si>
  <si>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</si>
  <si>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</si>
  <si>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</si>
  <si>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</si>
  <si>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</si>
  <si>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</si>
  <si>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</si>
  <si>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</si>
  <si>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</si>
  <si>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</si>
  <si>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</si>
  <si>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</si>
  <si>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</si>
  <si>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</si>
  <si>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</si>
  <si>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</si>
  <si>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</si>
  <si>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</si>
  <si>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</si>
  <si>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</si>
  <si>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</si>
  <si>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</si>
  <si>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</si>
  <si>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</si>
  <si>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</si>
  <si>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</si>
  <si>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</si>
  <si>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</si>
  <si>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</si>
  <si>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</si>
  <si>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</si>
  <si>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</si>
  <si>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</si>
  <si>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</si>
  <si>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</si>
  <si>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</si>
  <si>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</si>
  <si>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</si>
  <si>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</si>
  <si>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</si>
  <si>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</si>
  <si>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</si>
  <si>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</si>
  <si>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</si>
  <si>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</si>
  <si>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</si>
  <si>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</si>
  <si>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</si>
  <si>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</si>
  <si>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</si>
  <si>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</si>
  <si>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</si>
  <si>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</si>
  <si>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</si>
  <si>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</si>
  <si>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</si>
  <si>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</si>
  <si>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</si>
  <si>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</si>
  <si>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</si>
  <si>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</si>
  <si>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</si>
  <si>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</si>
  <si>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</si>
  <si>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</si>
  <si>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</si>
  <si>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</si>
  <si>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</si>
  <si>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</si>
  <si>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</si>
  <si>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</si>
  <si>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</si>
  <si>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</si>
  <si>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</si>
  <si>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</si>
  <si>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</si>
  <si>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</si>
  <si>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</si>
  <si>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</si>
  <si>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</si>
  <si>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</si>
  <si>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</si>
  <si>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</si>
  <si>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</si>
  <si>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</si>
  <si>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</si>
  <si>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</si>
  <si>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</si>
  <si>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</si>
  <si>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</si>
  <si>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</si>
  <si>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</si>
  <si>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</si>
  <si>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</si>
  <si>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</si>
  <si>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</si>
  <si>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</si>
  <si>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</si>
  <si>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</si>
  <si>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</si>
  <si>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</si>
  <si>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</si>
  <si>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</si>
  <si>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</si>
  <si>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</si>
  <si>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</si>
  <si>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</si>
  <si>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</si>
  <si>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</si>
  <si>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</si>
  <si>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</si>
  <si>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</si>
  <si>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</si>
  <si>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</si>
  <si>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</si>
  <si>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</si>
  <si>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</si>
  <si>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</si>
  <si>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</si>
  <si>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</si>
  <si>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</si>
  <si>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</si>
  <si>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</si>
  <si>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</si>
  <si>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</si>
  <si>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</si>
  <si>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</si>
  <si>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</si>
  <si>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</si>
  <si>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</si>
  <si>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</si>
  <si>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</si>
  <si>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</si>
  <si>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</si>
  <si>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</si>
  <si>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</si>
  <si>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</si>
  <si>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</si>
  <si>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</si>
  <si>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</si>
  <si>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</si>
  <si>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</si>
  <si>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</si>
  <si>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</si>
  <si>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</si>
  <si>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</si>
  <si>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</si>
  <si>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</si>
  <si>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</si>
  <si>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</si>
  <si>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</si>
  <si>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</si>
  <si>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</si>
  <si>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</si>
  <si>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</si>
  <si>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</si>
  <si>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</si>
  <si>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</si>
  <si>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</si>
  <si>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</si>
  <si>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</si>
  <si>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</si>
  <si>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</si>
  <si>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</si>
  <si>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</si>
  <si>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</si>
  <si>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</si>
  <si>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</si>
  <si>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</si>
  <si>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</si>
  <si>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</si>
  <si>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</si>
  <si>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</si>
  <si>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</si>
  <si>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</si>
  <si>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</si>
  <si>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</si>
  <si>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</si>
  <si>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</si>
  <si>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</si>
  <si>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</si>
  <si>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</si>
  <si>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</si>
  <si>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</si>
  <si>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</si>
  <si>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</si>
  <si>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</si>
  <si>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</si>
  <si>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</si>
  <si>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</si>
  <si>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</si>
  <si>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</si>
  <si>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</si>
  <si>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</si>
  <si>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</si>
  <si>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</si>
  <si>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</si>
  <si>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</si>
  <si>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</si>
  <si>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</si>
  <si>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</si>
  <si>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</si>
  <si>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</si>
  <si>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</si>
  <si>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</si>
  <si>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</si>
  <si>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</si>
  <si>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</si>
  <si>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</si>
  <si>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</si>
  <si>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</si>
  <si>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</si>
  <si>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</si>
  <si>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</si>
  <si>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</si>
  <si>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</si>
  <si>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</si>
  <si>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</si>
  <si>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</si>
  <si>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</si>
  <si>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</si>
  <si>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</si>
  <si>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</si>
  <si>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</si>
  <si>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</si>
  <si>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</si>
  <si>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</si>
  <si>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</si>
  <si>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</si>
  <si>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</si>
  <si>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</si>
  <si>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</si>
  <si>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</si>
  <si>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</si>
  <si>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</si>
  <si>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</si>
  <si>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</si>
  <si>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</si>
  <si>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</si>
  <si>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</si>
  <si>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</si>
  <si>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</si>
  <si>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</si>
  <si>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</si>
  <si>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</si>
  <si>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</si>
  <si>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</si>
  <si>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</si>
  <si>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</si>
  <si>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</si>
  <si>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</si>
  <si>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</si>
  <si>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</si>
  <si>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</si>
  <si>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</si>
  <si>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</si>
  <si>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</si>
  <si>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</si>
  <si>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</si>
  <si>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</si>
  <si>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</si>
  <si>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</si>
  <si>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</si>
  <si>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</si>
  <si>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</si>
  <si>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</si>
  <si>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</si>
  <si>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</si>
  <si>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</si>
  <si>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</si>
  <si>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</si>
  <si>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</si>
  <si>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</si>
  <si>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</si>
  <si>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</si>
  <si>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</si>
  <si>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</si>
  <si>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</si>
  <si>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</si>
  <si>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</si>
  <si>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</si>
  <si>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</si>
  <si>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</si>
  <si>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</si>
  <si>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</si>
  <si>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</si>
  <si>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</si>
  <si>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</si>
  <si>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</si>
  <si>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</si>
  <si>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</si>
  <si>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</si>
  <si>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</si>
  <si>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</si>
  <si>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</si>
  <si>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</si>
  <si>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</si>
  <si>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</si>
  <si>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</si>
  <si>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</si>
  <si>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</si>
  <si>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</si>
  <si>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</si>
  <si>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</si>
  <si>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</si>
  <si>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</si>
  <si>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</si>
  <si>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</si>
  <si>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</si>
  <si>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</si>
  <si>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</si>
  <si>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</si>
  <si>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</si>
  <si>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</si>
  <si>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</si>
  <si>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</si>
  <si>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</si>
  <si>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</si>
  <si>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</si>
  <si>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</si>
  <si>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</si>
  <si>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</si>
  <si>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</si>
  <si>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</si>
  <si>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</si>
  <si>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</si>
  <si>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</si>
  <si>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</si>
  <si>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</si>
  <si>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</si>
  <si>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</si>
  <si>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</si>
  <si>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</si>
  <si>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</si>
  <si>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</si>
  <si>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</si>
  <si>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</si>
  <si>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</si>
  <si>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</si>
  <si>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</si>
  <si>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</si>
  <si>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</si>
  <si>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</si>
  <si>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</si>
  <si>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</si>
  <si>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</si>
  <si>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</si>
  <si>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</si>
  <si>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</si>
  <si>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</si>
  <si>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</si>
  <si>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</si>
  <si>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</si>
  <si>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</si>
  <si>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</si>
  <si>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</si>
  <si>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</si>
  <si>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</si>
  <si>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</si>
  <si>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</si>
  <si>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</si>
  <si>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</si>
  <si>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</si>
  <si>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</si>
  <si>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</si>
  <si>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</si>
  <si>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</si>
  <si>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</si>
  <si>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</si>
  <si>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</si>
  <si>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</si>
  <si>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</si>
  <si>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</si>
  <si>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</si>
  <si>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</si>
  <si>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</si>
  <si>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</si>
  <si>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</si>
  <si>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</si>
  <si>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</si>
  <si>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</si>
  <si>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</si>
  <si>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</si>
  <si>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</si>
  <si>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</si>
  <si>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</si>
  <si>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</si>
  <si>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</si>
  <si>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</si>
  <si>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</si>
  <si>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</si>
  <si>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</si>
  <si>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</si>
  <si>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</si>
  <si>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</si>
  <si>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</si>
  <si>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</si>
  <si>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</si>
  <si>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</si>
  <si>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</si>
  <si>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</si>
  <si>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</si>
  <si>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</si>
  <si>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</si>
  <si>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</si>
  <si>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</si>
  <si>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</si>
  <si>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</si>
  <si>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</si>
  <si>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</si>
  <si>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</si>
  <si>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</si>
  <si>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</si>
  <si>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</si>
  <si>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</si>
  <si>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</si>
  <si>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</si>
  <si>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</si>
  <si>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</si>
  <si>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</si>
  <si>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</si>
  <si>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</si>
  <si>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</si>
  <si>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</si>
  <si>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</si>
  <si>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</si>
  <si>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</si>
  <si>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</si>
  <si>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</si>
  <si>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</si>
  <si>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</si>
  <si>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</si>
  <si>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</si>
  <si>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</si>
  <si>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</si>
  <si>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</si>
  <si>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</si>
  <si>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</si>
  <si>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</si>
  <si>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</si>
  <si>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</si>
  <si>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</si>
  <si>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</si>
  <si>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</si>
  <si>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</si>
  <si>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</si>
  <si>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</si>
  <si>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</si>
  <si>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</si>
  <si>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</si>
  <si>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</si>
  <si>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</si>
  <si>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</si>
  <si>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</si>
  <si>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</si>
  <si>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</si>
  <si>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</si>
  <si>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</si>
  <si>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</si>
  <si>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</si>
  <si>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</si>
  <si>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</si>
  <si>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</si>
  <si>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</si>
  <si>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</si>
  <si>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</si>
  <si>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</si>
  <si>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</si>
  <si>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</si>
  <si>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</si>
  <si>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</si>
  <si>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</si>
  <si>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</si>
  <si>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</si>
  <si>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</si>
  <si>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</si>
  <si>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</si>
  <si>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</si>
  <si>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</si>
  <si>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</si>
  <si>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</si>
  <si>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</si>
  <si>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</si>
  <si>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</si>
  <si>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</si>
  <si>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</si>
  <si>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</si>
  <si>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</si>
  <si>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</si>
  <si>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</si>
  <si>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</si>
  <si>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</si>
  <si>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</si>
  <si>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</si>
  <si>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</si>
  <si>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</si>
  <si>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</si>
  <si>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</si>
  <si>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</si>
  <si>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</si>
  <si>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</si>
  <si>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</si>
  <si>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</si>
  <si>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</si>
  <si>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</si>
  <si>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</si>
  <si>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</si>
  <si>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</si>
  <si>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</si>
  <si>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</si>
  <si>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</si>
  <si>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</si>
  <si>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</si>
  <si>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</si>
  <si>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</si>
  <si>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</si>
  <si>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</si>
  <si>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</si>
  <si>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</si>
  <si>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</si>
  <si>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</si>
  <si>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</si>
  <si>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</si>
  <si>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</si>
  <si>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</si>
  <si>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</si>
  <si>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</si>
  <si>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</si>
  <si>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</si>
  <si>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</si>
  <si>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</si>
  <si>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</si>
  <si>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</si>
  <si>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</si>
  <si>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</si>
  <si>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</si>
  <si>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</si>
  <si>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</si>
  <si>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</si>
  <si>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</si>
  <si>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</si>
  <si>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</si>
  <si>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</si>
  <si>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</si>
  <si>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</si>
  <si>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</si>
  <si>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</si>
  <si>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</si>
  <si>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</si>
  <si>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</si>
  <si>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</si>
  <si>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</si>
  <si>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</si>
  <si>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</si>
  <si>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</si>
  <si>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</si>
  <si>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</si>
  <si>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</si>
  <si>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</si>
  <si>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</si>
  <si>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</si>
  <si>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</si>
  <si>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</si>
  <si>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</si>
  <si>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</si>
  <si>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</si>
  <si>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</si>
  <si>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</si>
  <si>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</si>
  <si>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</si>
  <si>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</si>
  <si>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</si>
  <si>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</si>
  <si>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</si>
  <si>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</si>
  <si>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</si>
  <si>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</si>
  <si>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</si>
  <si>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</si>
  <si>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</si>
  <si>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</si>
  <si>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</si>
  <si>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</si>
  <si>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</si>
  <si>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</si>
  <si>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</si>
  <si>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</si>
  <si>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</si>
  <si>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</si>
  <si>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</si>
  <si>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</si>
  <si>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</si>
  <si>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</si>
  <si>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</si>
  <si>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</si>
  <si>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</si>
  <si>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</si>
  <si>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</si>
  <si>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</si>
  <si>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</si>
  <si>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</si>
  <si>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</si>
  <si>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</si>
  <si>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</si>
  <si>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</si>
  <si>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</si>
  <si>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</si>
  <si>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</si>
  <si>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</si>
  <si>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</si>
  <si>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</si>
  <si>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</si>
  <si>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</si>
  <si>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</si>
  <si>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</si>
  <si>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</si>
  <si>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</si>
  <si>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</si>
  <si>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</si>
  <si>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</si>
  <si>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</si>
  <si>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</si>
  <si>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</si>
  <si>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</si>
  <si>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</si>
  <si>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</si>
  <si>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</si>
  <si>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</si>
  <si>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</si>
  <si>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</si>
  <si>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</si>
  <si>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</si>
  <si>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</si>
  <si>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</si>
  <si>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</si>
  <si>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</si>
  <si>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</si>
  <si>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</si>
  <si>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</si>
  <si>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</si>
  <si>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</si>
  <si>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</si>
  <si>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</si>
  <si>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</si>
  <si>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</si>
  <si>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</si>
  <si>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</si>
  <si>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</si>
  <si>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</si>
  <si>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</si>
  <si>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</si>
  <si>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</si>
  <si>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</si>
  <si>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</si>
  <si>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</si>
  <si>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</si>
  <si>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</si>
  <si>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</si>
  <si>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</si>
  <si>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</si>
  <si>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</si>
  <si>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</si>
  <si>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</si>
  <si>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</si>
  <si>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</si>
  <si>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</si>
  <si>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</si>
  <si>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</si>
  <si>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</si>
  <si>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</si>
  <si>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</si>
  <si>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</si>
  <si>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</si>
  <si>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</si>
  <si>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</si>
  <si>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</si>
  <si>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</si>
  <si>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</si>
  <si>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</si>
  <si>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</si>
  <si>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</si>
  <si>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</si>
  <si>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</si>
  <si>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</si>
  <si>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</si>
  <si>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</si>
  <si>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</si>
  <si>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</si>
  <si>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</si>
  <si>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</si>
  <si>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</si>
  <si>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</si>
  <si>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</si>
  <si>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</si>
  <si>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</si>
  <si>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</si>
  <si>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</si>
  <si>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</si>
  <si>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</si>
  <si>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</si>
  <si>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</si>
  <si>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</si>
  <si>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</si>
  <si>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</si>
  <si>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</si>
  <si>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</si>
  <si>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</si>
  <si>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</si>
  <si>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</si>
  <si>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</si>
  <si>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</si>
  <si>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</si>
  <si>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</si>
  <si>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</si>
  <si>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</si>
  <si>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</si>
  <si>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</si>
  <si>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</si>
  <si>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</si>
  <si>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</si>
  <si>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</si>
  <si>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</si>
  <si>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</si>
  <si>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</si>
  <si>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</si>
  <si>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</si>
  <si>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</si>
  <si>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</si>
  <si>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</si>
  <si>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</si>
  <si>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</si>
  <si>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</si>
  <si>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</si>
  <si>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</si>
  <si>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</si>
  <si>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</si>
  <si>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</si>
  <si>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</si>
  <si>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</si>
  <si>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</si>
  <si>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</si>
  <si>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</si>
  <si>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</si>
  <si>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</si>
  <si>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</si>
  <si>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</si>
  <si>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</si>
  <si>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</si>
  <si>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</si>
  <si>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</si>
  <si>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</si>
  <si>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</si>
  <si>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</si>
  <si>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</si>
  <si>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</si>
  <si>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</si>
  <si>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</si>
  <si>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</si>
  <si>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</si>
  <si>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</si>
  <si>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</si>
  <si>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</si>
  <si>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</si>
  <si>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</si>
  <si>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</si>
  <si>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</si>
  <si>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</si>
  <si>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</si>
  <si>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</si>
  <si>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</si>
  <si>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</si>
  <si>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</si>
  <si>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</si>
  <si>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</si>
  <si>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</si>
  <si>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</si>
  <si>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</si>
  <si>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</si>
  <si>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</si>
  <si>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</si>
  <si>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</si>
  <si>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</si>
  <si>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</si>
  <si>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</si>
  <si>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</si>
  <si>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</si>
  <si>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</si>
  <si>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</si>
  <si>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</si>
  <si>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</si>
  <si>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</si>
  <si>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</si>
  <si>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</si>
  <si>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</si>
  <si>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</si>
  <si>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</si>
  <si>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</si>
  <si>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</si>
  <si>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</si>
  <si>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</si>
  <si>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</si>
  <si>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</si>
  <si>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</si>
  <si>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</si>
  <si>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</si>
  <si>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</si>
  <si>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</si>
  <si>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</si>
  <si>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</si>
  <si>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</si>
  <si>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</si>
  <si>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</si>
  <si>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</si>
  <si>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</si>
  <si>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</si>
  <si>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</si>
  <si>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</si>
  <si>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</si>
  <si>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</si>
  <si>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</si>
  <si>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</si>
  <si>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</si>
  <si>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</si>
  <si>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</si>
  <si>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</si>
  <si>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</si>
  <si>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</si>
  <si>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</si>
  <si>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</si>
  <si>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</si>
  <si>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</si>
  <si>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</si>
  <si>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</si>
  <si>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</si>
  <si>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</si>
  <si>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</si>
  <si>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</si>
  <si>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</si>
  <si>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</si>
  <si>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</si>
  <si>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</si>
  <si>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</si>
  <si>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</si>
  <si>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</si>
  <si>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</si>
  <si>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</si>
  <si>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</si>
  <si>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</si>
  <si>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</si>
  <si>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</si>
  <si>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</si>
  <si>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</si>
  <si>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</si>
  <si>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</si>
  <si>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</si>
  <si>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</si>
  <si>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</si>
  <si>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</si>
  <si>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</si>
  <si>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</si>
  <si>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</si>
  <si>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</si>
  <si>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</si>
  <si>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</si>
  <si>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</si>
  <si>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</si>
  <si>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</si>
  <si>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</si>
  <si>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</si>
  <si>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</si>
  <si>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</si>
  <si>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</si>
  <si>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</si>
  <si>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</si>
  <si>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</si>
  <si>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</si>
  <si>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</si>
  <si>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</si>
  <si>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</si>
  <si>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</si>
  <si>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</si>
  <si>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</si>
  <si>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</si>
  <si>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</si>
  <si>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</si>
  <si>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</si>
  <si>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</si>
  <si>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</si>
  <si>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</si>
  <si>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</si>
  <si>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</si>
  <si>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</si>
  <si>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</si>
  <si>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</si>
  <si>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</si>
  <si>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</si>
  <si>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</si>
  <si>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</si>
  <si>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</si>
  <si>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</si>
  <si>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</si>
  <si>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</si>
  <si>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</si>
  <si>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</si>
  <si>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</si>
  <si>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</si>
  <si>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</si>
  <si>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</si>
  <si>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</si>
  <si>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</si>
  <si>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</si>
  <si>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</si>
  <si>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</si>
  <si>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</si>
  <si>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</si>
  <si>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</si>
  <si>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</si>
  <si>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</si>
  <si>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</si>
  <si>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</si>
  <si>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</si>
  <si>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</si>
  <si>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</si>
  <si>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</si>
  <si>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</si>
  <si>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</si>
  <si>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</si>
  <si>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</si>
  <si>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</si>
  <si>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</si>
  <si>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</si>
  <si>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</si>
  <si>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</si>
  <si>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</si>
  <si>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</si>
  <si>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</si>
  <si>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</si>
  <si>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</si>
  <si>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</si>
  <si>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</si>
  <si>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</si>
  <si>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</si>
  <si>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</si>
  <si>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</si>
  <si>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</si>
  <si>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</si>
  <si>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</si>
  <si>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</si>
  <si>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</si>
  <si>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</si>
  <si>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</si>
  <si>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</si>
  <si>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</si>
  <si>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</si>
  <si>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</si>
  <si>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</si>
  <si>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</si>
  <si>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</si>
  <si>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</si>
  <si>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</si>
  <si>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</si>
  <si>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</si>
  <si>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</si>
  <si>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</si>
  <si>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</si>
  <si>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</si>
  <si>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</si>
  <si>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</si>
  <si>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</si>
  <si>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</si>
  <si>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</si>
  <si>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</si>
  <si>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</si>
  <si>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</si>
  <si>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</si>
  <si>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</si>
  <si>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</si>
  <si>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</si>
  <si>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</si>
  <si>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</si>
  <si>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</si>
  <si>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</si>
  <si>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</si>
  <si>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</si>
  <si>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</si>
  <si>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</si>
  <si>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</si>
  <si>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</si>
  <si>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</si>
  <si>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</si>
  <si>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</si>
  <si>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</si>
  <si>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</si>
  <si>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</si>
  <si>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</si>
  <si>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</si>
  <si>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</si>
  <si>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</si>
  <si>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</si>
  <si>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</si>
  <si>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</si>
  <si>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</si>
  <si>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</si>
  <si>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</si>
  <si>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</si>
  <si>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</si>
  <si>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</si>
  <si>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</si>
  <si>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</si>
  <si>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</si>
  <si>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</si>
  <si>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</si>
  <si>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</si>
  <si>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</si>
  <si>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</si>
  <si>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</si>
  <si>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</si>
  <si>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</si>
  <si>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</si>
  <si>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</si>
  <si>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</si>
  <si>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</si>
  <si>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</si>
  <si>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</si>
  <si>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</si>
  <si>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</si>
  <si>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</si>
  <si>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</si>
  <si>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</si>
  <si>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</si>
  <si>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</si>
  <si>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</si>
  <si>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</si>
  <si>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</si>
  <si>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</si>
  <si>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</si>
  <si>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</si>
  <si>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</si>
  <si>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</si>
  <si>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</si>
  <si>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</si>
  <si>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</si>
  <si>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</si>
  <si>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</si>
  <si>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</si>
  <si>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</si>
  <si>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</si>
  <si>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</si>
  <si>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</si>
  <si>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</si>
  <si>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</si>
  <si>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</si>
  <si>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</si>
  <si>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</si>
  <si>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</si>
  <si>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</si>
  <si>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</si>
  <si>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</si>
  <si>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</si>
  <si>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</si>
  <si>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</si>
  <si>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</si>
  <si>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</si>
  <si>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</si>
  <si>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</si>
  <si>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</si>
  <si>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</si>
  <si>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</si>
  <si>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</si>
  <si>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</si>
  <si>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</si>
  <si>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</si>
  <si>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</si>
  <si>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</si>
  <si>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</si>
  <si>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</si>
  <si>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</si>
  <si>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</si>
  <si>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</si>
  <si>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</si>
  <si>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</si>
  <si>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</si>
  <si>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</si>
  <si>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</si>
  <si>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</si>
  <si>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</si>
  <si>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</si>
  <si>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</si>
  <si>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</si>
  <si>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</si>
  <si>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</si>
  <si>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</si>
  <si>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</si>
  <si>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</si>
  <si>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</si>
  <si>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</si>
  <si>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</si>
  <si>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</si>
  <si>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</si>
  <si>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</si>
  <si>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</si>
  <si>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</si>
  <si>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</si>
  <si>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</si>
  <si>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</si>
  <si>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</si>
  <si>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</si>
  <si>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</si>
  <si>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</si>
  <si>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</si>
  <si>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</si>
  <si>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</si>
  <si>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</si>
  <si>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</si>
  <si>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</si>
  <si>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</si>
  <si>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</si>
  <si>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</si>
  <si>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</si>
  <si>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</si>
  <si>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</si>
  <si>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</si>
  <si>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</si>
  <si>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</si>
  <si>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</si>
  <si>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</si>
  <si>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</si>
  <si>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</si>
  <si>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</si>
  <si>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</si>
  <si>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</si>
  <si>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</si>
  <si>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</si>
  <si>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</si>
  <si>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</si>
  <si>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</si>
  <si>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</si>
  <si>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</si>
  <si>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</si>
  <si>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</si>
  <si>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</si>
  <si>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</si>
  <si>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</si>
  <si>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</si>
  <si>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</si>
  <si>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</si>
  <si>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</si>
  <si>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</si>
  <si>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</si>
  <si>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</si>
  <si>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</si>
  <si>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</si>
  <si>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</si>
  <si>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</si>
  <si>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</si>
  <si>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</si>
  <si>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</si>
  <si>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</si>
  <si>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</si>
  <si>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</si>
  <si>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</si>
  <si>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</si>
  <si>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</si>
  <si>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</si>
  <si>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</si>
  <si>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</si>
  <si>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</si>
  <si>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</si>
  <si>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</si>
  <si>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</si>
  <si>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</si>
  <si>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</si>
  <si>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</si>
  <si>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</si>
  <si>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</si>
  <si>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</si>
  <si>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</si>
  <si>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</si>
  <si>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</si>
  <si>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</si>
  <si>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</si>
  <si>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</si>
  <si>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</si>
  <si>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</si>
  <si>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</si>
  <si>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</si>
  <si>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</si>
  <si>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</si>
  <si>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</si>
  <si>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</si>
  <si>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</si>
  <si>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</si>
  <si>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</si>
  <si>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</si>
  <si>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</si>
  <si>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</si>
  <si>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</si>
  <si>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</si>
  <si>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</si>
  <si>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</si>
  <si>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</si>
  <si>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</si>
  <si>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</si>
  <si>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</si>
  <si>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</si>
  <si>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</si>
  <si>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</si>
  <si>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</si>
  <si>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</si>
  <si>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</si>
  <si>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</si>
  <si>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</si>
  <si>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</si>
  <si>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</si>
  <si>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</si>
  <si>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</si>
  <si>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</si>
  <si>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</si>
  <si>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</si>
  <si>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</si>
  <si>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</si>
  <si>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</si>
  <si>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</si>
  <si>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</si>
  <si>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</si>
  <si>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</si>
  <si>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</si>
  <si>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</si>
  <si>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</si>
  <si>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</si>
  <si>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</si>
  <si>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</si>
  <si>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</si>
  <si>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</si>
  <si>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</si>
  <si>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</si>
  <si>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</si>
  <si>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</si>
  <si>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</si>
  <si>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</si>
  <si>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</si>
  <si>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</si>
  <si>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</si>
  <si>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</si>
  <si>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</si>
  <si>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</si>
  <si>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</si>
  <si>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</si>
  <si>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</si>
  <si>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</si>
  <si>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</si>
  <si>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</si>
  <si>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</si>
  <si>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</si>
  <si>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</si>
  <si>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</si>
  <si>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</si>
  <si>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</si>
  <si>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</si>
  <si>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</si>
  <si>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</si>
  <si>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</si>
  <si>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</si>
  <si>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</si>
  <si>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</si>
  <si>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</si>
  <si>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</si>
  <si>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</si>
  <si>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</si>
  <si>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</si>
  <si>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</si>
  <si>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</si>
  <si>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</si>
  <si>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</si>
  <si>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</si>
  <si>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</si>
  <si>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</si>
  <si>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</si>
  <si>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</si>
  <si>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</si>
  <si>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</si>
  <si>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</si>
  <si>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</si>
  <si>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</si>
  <si>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</si>
  <si>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</si>
  <si>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</si>
  <si>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</si>
  <si>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</si>
  <si>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</si>
  <si>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</si>
  <si>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</si>
  <si>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</si>
  <si>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</si>
  <si>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</si>
  <si>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</si>
  <si>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</si>
  <si>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</si>
  <si>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</si>
  <si>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</si>
  <si>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</si>
  <si>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</si>
  <si>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</si>
  <si>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</si>
  <si>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</si>
  <si>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</si>
  <si>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</si>
  <si>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</si>
  <si>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</si>
  <si>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</si>
  <si>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</si>
  <si>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</si>
  <si>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</si>
  <si>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</si>
  <si>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</si>
  <si>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</si>
  <si>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</si>
  <si>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</si>
  <si>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</si>
  <si>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</si>
  <si>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</si>
  <si>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</si>
  <si>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</si>
  <si>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</si>
  <si>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</si>
  <si>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</si>
  <si>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</si>
  <si>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</si>
  <si>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</si>
  <si>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</si>
  <si>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</si>
  <si>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</si>
  <si>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</si>
  <si>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</si>
  <si>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</si>
  <si>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</si>
  <si>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</si>
  <si>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</si>
  <si>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</si>
  <si>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</si>
  <si>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</si>
  <si>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</si>
  <si>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</si>
  <si>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</si>
  <si>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</si>
  <si>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</si>
  <si>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</si>
  <si>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</si>
  <si>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</si>
  <si>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</si>
  <si>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</si>
  <si>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</si>
  <si>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</si>
  <si>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</si>
  <si>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</si>
  <si>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</si>
  <si>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</si>
  <si>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</si>
  <si>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</si>
  <si>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</si>
  <si>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</si>
  <si>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</si>
  <si>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</si>
  <si>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</si>
  <si>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</si>
  <si>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</si>
  <si>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</si>
  <si>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</si>
  <si>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</si>
  <si>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</si>
  <si>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</si>
  <si>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</si>
  <si>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</si>
  <si>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</si>
  <si>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</si>
  <si>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</si>
  <si>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</si>
  <si>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</si>
  <si>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</si>
  <si>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</si>
  <si>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</si>
  <si>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</si>
  <si>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</si>
  <si>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</si>
  <si>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</si>
  <si>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</si>
  <si>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</si>
  <si>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</si>
  <si>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</si>
  <si>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</si>
  <si>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</si>
  <si>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</si>
  <si>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</si>
  <si>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</si>
  <si>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</si>
  <si>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</si>
  <si>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</si>
  <si>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</si>
  <si>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</si>
  <si>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</si>
  <si>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</si>
  <si>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</si>
  <si>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</si>
  <si>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</si>
  <si>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</si>
  <si>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</si>
  <si>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</si>
  <si>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</si>
  <si>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</si>
  <si>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</si>
  <si>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</si>
  <si>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</si>
  <si>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</si>
  <si>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</si>
  <si>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</si>
  <si>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</si>
  <si>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</si>
  <si>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</si>
  <si>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</si>
  <si>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</si>
  <si>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</si>
  <si>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</si>
  <si>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</si>
  <si>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</si>
  <si>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</si>
  <si>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</si>
  <si>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</si>
  <si>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</si>
  <si>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</si>
  <si>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</si>
  <si>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</si>
  <si>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</si>
  <si>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</si>
  <si>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</si>
  <si>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</si>
  <si>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</si>
  <si>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</si>
  <si>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</si>
  <si>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</si>
  <si>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</si>
  <si>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</si>
  <si>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</si>
  <si>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</si>
  <si>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</si>
  <si>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</si>
  <si>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</si>
  <si>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</si>
  <si>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</si>
  <si>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</si>
  <si>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</si>
  <si>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</si>
  <si>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</si>
  <si>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</si>
  <si>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</si>
  <si>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</si>
  <si>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</si>
  <si>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</si>
  <si>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</si>
  <si>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</si>
  <si>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</si>
  <si>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</si>
  <si>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</si>
  <si>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</si>
  <si>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</si>
  <si>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</si>
  <si>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</si>
  <si>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</si>
  <si>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</si>
  <si>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</si>
  <si>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</si>
  <si>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</si>
  <si>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</si>
  <si>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</si>
  <si>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</si>
  <si>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</si>
  <si>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</si>
  <si>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</si>
  <si>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</si>
  <si>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</si>
  <si>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</si>
  <si>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</si>
  <si>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</si>
  <si>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</si>
  <si>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</si>
  <si>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</si>
  <si>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</si>
  <si>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</si>
  <si>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</si>
  <si>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</si>
  <si>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</si>
  <si>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</si>
  <si>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</si>
  <si>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</si>
  <si>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</si>
  <si>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</si>
  <si>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</si>
  <si>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</si>
  <si>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</si>
  <si>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</si>
  <si>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</si>
  <si>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</si>
  <si>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</si>
  <si>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</si>
  <si>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</si>
  <si>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</si>
  <si>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</si>
  <si>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</si>
  <si>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</si>
  <si>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</si>
  <si>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</si>
  <si>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</si>
  <si>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</si>
  <si>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</si>
  <si>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</si>
  <si>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</si>
  <si>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</si>
  <si>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</si>
  <si>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</si>
  <si>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</si>
  <si>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</si>
  <si>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</si>
  <si>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</si>
  <si>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</si>
  <si>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</si>
  <si>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</si>
  <si>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</si>
  <si>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</si>
  <si>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</si>
  <si>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</si>
  <si>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</si>
  <si>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</si>
  <si>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</si>
  <si>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</si>
  <si>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</si>
  <si>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</si>
  <si>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</si>
  <si>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</si>
  <si>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</si>
  <si>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</si>
  <si>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</si>
  <si>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</si>
  <si>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</si>
  <si>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</si>
  <si>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</si>
  <si>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</si>
  <si>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</si>
  <si>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</si>
  <si>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</si>
  <si>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</si>
  <si>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</si>
  <si>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</si>
  <si>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</si>
  <si>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</si>
  <si>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</si>
  <si>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</si>
  <si>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</si>
  <si>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</si>
  <si>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</si>
  <si>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</si>
  <si>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</si>
  <si>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</si>
  <si>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</si>
  <si>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</si>
  <si>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</si>
  <si>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</si>
  <si>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</si>
  <si>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</si>
  <si>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</si>
  <si>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</si>
  <si>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</si>
  <si>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</si>
  <si>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</si>
  <si>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</si>
  <si>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</si>
  <si>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</si>
  <si>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</si>
  <si>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</si>
  <si>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</si>
  <si>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</si>
  <si>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</si>
  <si>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</si>
  <si>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</si>
  <si>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</si>
  <si>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</si>
  <si>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</si>
  <si>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</si>
  <si>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</si>
  <si>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</si>
  <si>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</si>
  <si>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</si>
  <si>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</si>
  <si>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</si>
  <si>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</si>
  <si>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</si>
  <si>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</si>
  <si>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</si>
  <si>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</si>
  <si>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</si>
  <si>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</si>
  <si>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</si>
  <si>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</si>
  <si>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</si>
  <si>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</si>
  <si>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</si>
  <si>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</si>
  <si>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</si>
  <si>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</si>
  <si>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</si>
  <si>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</si>
  <si>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</si>
  <si>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</si>
  <si>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</si>
  <si>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</si>
  <si>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</si>
  <si>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</si>
  <si>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</si>
  <si>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</si>
  <si>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</si>
  <si>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</si>
  <si>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</si>
  <si>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</si>
  <si>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</si>
  <si>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</si>
  <si>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</si>
  <si>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</si>
  <si>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</si>
  <si>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</si>
  <si>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</si>
  <si>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</si>
  <si>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</si>
  <si>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</si>
  <si>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</si>
  <si>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</si>
  <si>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</si>
  <si>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</si>
  <si>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</si>
  <si>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</si>
  <si>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</si>
  <si>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</si>
  <si>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</si>
  <si>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</si>
  <si>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</si>
  <si>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</si>
  <si>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</si>
  <si>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</si>
  <si>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</si>
  <si>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</si>
  <si>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</si>
  <si>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</si>
  <si>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</si>
  <si>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</si>
  <si>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</si>
  <si>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</si>
  <si>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</si>
  <si>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</si>
  <si>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</si>
  <si>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</si>
  <si>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</si>
  <si>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</si>
  <si>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</si>
  <si>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</si>
  <si>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</si>
  <si>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</si>
  <si>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</si>
  <si>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</si>
  <si>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</si>
  <si>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</si>
  <si>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</si>
  <si>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</si>
  <si>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</si>
  <si>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</si>
  <si>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</si>
  <si>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</si>
  <si>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</si>
  <si>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</si>
  <si>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</si>
  <si>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</si>
  <si>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</si>
  <si>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</si>
  <si>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</si>
  <si>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</si>
  <si>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</si>
  <si>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</si>
  <si>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</si>
  <si>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</si>
  <si>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</si>
  <si>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</si>
  <si>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</si>
  <si>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</si>
  <si>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</si>
  <si>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</si>
  <si>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</si>
  <si>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</si>
  <si>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</si>
  <si>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</si>
  <si>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</si>
  <si>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</si>
  <si>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</si>
  <si>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</si>
  <si>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</si>
  <si>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</si>
  <si>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</si>
  <si>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</si>
  <si>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</si>
  <si>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</si>
  <si>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</si>
  <si>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</si>
  <si>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</si>
  <si>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</si>
  <si>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</si>
  <si>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</si>
  <si>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</si>
  <si>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</si>
  <si>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</si>
  <si>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</si>
  <si>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</si>
  <si>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</si>
  <si>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</si>
  <si>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</si>
  <si>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</si>
  <si>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</si>
  <si>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</si>
  <si>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</si>
  <si>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</si>
  <si>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</si>
  <si>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</si>
  <si>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</si>
  <si>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</si>
  <si>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</si>
  <si>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</si>
  <si>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</si>
  <si>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</si>
  <si>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</si>
  <si>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</si>
  <si>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</si>
  <si>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</si>
  <si>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</si>
  <si>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</si>
  <si>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</si>
  <si>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</si>
  <si>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</si>
  <si>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</si>
  <si>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</si>
  <si>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</si>
  <si>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</si>
  <si>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</si>
  <si>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</si>
  <si>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</si>
  <si>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</si>
  <si>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</si>
  <si>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</si>
  <si>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</si>
  <si>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</si>
  <si>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</si>
  <si>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</si>
  <si>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</si>
  <si>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</si>
  <si>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</si>
  <si>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</si>
  <si>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</si>
  <si>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</si>
  <si>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</si>
  <si>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</si>
  <si>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</si>
  <si>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</si>
  <si>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</si>
  <si>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</si>
  <si>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</si>
  <si>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</si>
  <si>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</si>
  <si>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</si>
  <si>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</si>
  <si>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</si>
  <si>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</si>
  <si>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</si>
  <si>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</si>
  <si>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</si>
  <si>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</si>
  <si>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</si>
  <si>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</si>
  <si>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</si>
  <si>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</si>
  <si>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</si>
  <si>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</si>
  <si>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</si>
  <si>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</si>
  <si>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</si>
  <si>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</si>
  <si>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</si>
  <si>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</si>
  <si>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</si>
  <si>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</si>
  <si>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</si>
  <si>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</si>
  <si>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</si>
  <si>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</si>
  <si>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</si>
  <si>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</si>
  <si>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</si>
  <si>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</si>
  <si>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</si>
  <si>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</si>
  <si>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</si>
  <si>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</si>
  <si>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</si>
  <si>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</si>
  <si>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</si>
  <si>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</si>
  <si>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</si>
  <si>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</si>
  <si>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</si>
  <si>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</si>
  <si>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</si>
  <si>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</si>
  <si>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</si>
  <si>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</si>
  <si>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</si>
  <si>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</si>
  <si>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</si>
  <si>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</si>
  <si>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</si>
  <si>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</si>
  <si>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</si>
  <si>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</si>
  <si>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</si>
  <si>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</si>
  <si>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</si>
  <si>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</si>
  <si>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</si>
  <si>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</si>
  <si>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</si>
  <si>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</si>
  <si>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</si>
  <si>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</si>
  <si>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</si>
  <si>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</si>
  <si>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</si>
  <si>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</si>
  <si>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</si>
  <si>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</si>
  <si>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</si>
  <si>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</si>
  <si>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</si>
  <si>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</si>
  <si>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</si>
  <si>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</si>
  <si>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</si>
  <si>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</si>
  <si>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</si>
  <si>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</si>
  <si>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</si>
  <si>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</si>
  <si>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</si>
  <si>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</si>
  <si>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</si>
  <si>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</si>
  <si>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</si>
  <si>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</si>
  <si>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</si>
  <si>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</si>
  <si>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</si>
  <si>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</si>
  <si>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</si>
  <si>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</si>
  <si>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</si>
  <si>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</si>
  <si>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</si>
  <si>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</si>
  <si>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</si>
  <si>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</si>
  <si>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</si>
  <si>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</si>
  <si>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</si>
  <si>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</si>
  <si>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</si>
  <si>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</si>
  <si>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</si>
  <si>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</si>
  <si>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</si>
  <si>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</si>
  <si>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</si>
  <si>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</si>
  <si>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</si>
  <si>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</si>
  <si>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</si>
  <si>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</si>
  <si>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</si>
  <si>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</si>
  <si>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</si>
  <si>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</si>
  <si>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</si>
  <si>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</si>
  <si>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</si>
  <si>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</si>
  <si>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</si>
  <si>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</si>
  <si>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</si>
  <si>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</si>
  <si>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</si>
  <si>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</si>
  <si>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</si>
  <si>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</si>
  <si>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</si>
  <si>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</si>
  <si>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</si>
  <si>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</si>
  <si>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</si>
  <si>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</si>
  <si>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</si>
  <si>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</si>
  <si>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</si>
  <si>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</si>
  <si>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</si>
  <si>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</si>
  <si>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</si>
  <si>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</si>
  <si>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</si>
  <si>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</si>
  <si>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</si>
  <si>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</si>
  <si>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</si>
  <si>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</si>
  <si>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</si>
  <si>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</si>
  <si>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</si>
  <si>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</si>
  <si>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</si>
  <si>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</si>
  <si>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</si>
  <si>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</si>
  <si>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</si>
  <si>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</si>
  <si>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</si>
  <si>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</si>
  <si>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</si>
  <si>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</si>
  <si>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</si>
  <si>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</si>
  <si>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</si>
  <si>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</si>
  <si>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</si>
  <si>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</si>
  <si>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</si>
  <si>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</si>
  <si>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</si>
  <si>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</si>
  <si>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</si>
  <si>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</si>
  <si>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</si>
  <si>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</si>
  <si>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</si>
  <si>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</si>
  <si>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</si>
  <si>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</si>
  <si>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</si>
  <si>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</si>
  <si>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</si>
  <si>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</si>
  <si>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</si>
  <si>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</si>
  <si>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</si>
  <si>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</si>
  <si>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</si>
  <si>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</si>
  <si>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</si>
  <si>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</si>
  <si>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</si>
  <si>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</si>
  <si>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</si>
  <si>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</si>
  <si>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</si>
  <si>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</si>
  <si>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</si>
  <si>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</si>
  <si>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</si>
  <si>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</si>
  <si>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</si>
  <si>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</si>
  <si>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</si>
  <si>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</si>
  <si>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</si>
  <si>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</si>
  <si>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</si>
  <si>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</si>
  <si>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</si>
  <si>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</si>
  <si>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</si>
  <si>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</si>
  <si>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</si>
  <si>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</si>
  <si>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</si>
  <si>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</si>
  <si>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</si>
  <si>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</si>
  <si>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</si>
  <si>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</si>
  <si>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</si>
  <si>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</si>
  <si>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</si>
  <si>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</si>
  <si>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</si>
  <si>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</si>
  <si>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</si>
  <si>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</si>
  <si>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</si>
  <si>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</si>
  <si>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</si>
  <si>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</si>
  <si>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</si>
  <si>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</si>
  <si>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</si>
  <si>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</si>
  <si>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</si>
  <si>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</si>
  <si>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</si>
  <si>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</si>
  <si>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</si>
  <si>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</si>
  <si>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</si>
  <si>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</si>
  <si>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</si>
  <si>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</si>
  <si>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</si>
  <si>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</si>
  <si>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</si>
  <si>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</si>
  <si>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</si>
  <si>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</si>
  <si>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</si>
  <si>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</si>
  <si>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</si>
  <si>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</si>
  <si>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</si>
  <si>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</si>
  <si>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</si>
  <si>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</si>
  <si>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</si>
  <si>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</si>
  <si>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</si>
  <si>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</si>
  <si>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</si>
  <si>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</si>
  <si>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</si>
  <si>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</si>
  <si>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</si>
  <si>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</si>
  <si>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</si>
  <si>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</si>
  <si>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</si>
  <si>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</si>
  <si>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</si>
  <si>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</si>
  <si>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</si>
  <si>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</si>
  <si>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</si>
  <si>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</si>
  <si>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</si>
  <si>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</si>
  <si>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</si>
  <si>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</si>
  <si>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</si>
  <si>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</si>
  <si>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</si>
  <si>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</si>
  <si>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</si>
  <si>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</si>
  <si>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</si>
  <si>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</si>
  <si>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</si>
  <si>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</si>
  <si>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</si>
  <si>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</si>
  <si>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</si>
  <si>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</si>
  <si>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</si>
  <si>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</si>
  <si>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</si>
  <si>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</si>
  <si>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</si>
  <si>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</si>
  <si>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</si>
  <si>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</si>
  <si>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</si>
  <si>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</si>
  <si>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</si>
  <si>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</si>
  <si>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</si>
  <si>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</si>
  <si>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</si>
  <si>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</si>
  <si>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</si>
  <si>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</si>
  <si>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</si>
  <si>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</si>
  <si>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</si>
  <si>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</si>
  <si>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</si>
  <si>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</si>
  <si>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</si>
  <si>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</si>
  <si>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</si>
  <si>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</si>
  <si>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</si>
  <si>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</si>
  <si>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</si>
  <si>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</si>
  <si>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</si>
  <si>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</si>
  <si>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</si>
  <si>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</si>
  <si>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</si>
  <si>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</si>
  <si>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</si>
  <si>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</si>
  <si>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</si>
  <si>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</si>
  <si>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</si>
  <si>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</si>
  <si>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</si>
  <si>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</si>
  <si>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</si>
  <si>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</si>
  <si>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</si>
  <si>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</si>
  <si>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</si>
  <si>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</si>
  <si>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</si>
  <si>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</si>
  <si>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</si>
  <si>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</si>
  <si>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</si>
  <si>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</si>
  <si>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</si>
  <si>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</si>
  <si>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</si>
  <si>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</si>
  <si>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</si>
  <si>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</si>
  <si>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</si>
  <si>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</si>
  <si>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</si>
  <si>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</si>
  <si>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</si>
  <si>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</si>
  <si>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</si>
  <si>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</si>
  <si>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</si>
  <si>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</si>
  <si>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</si>
  <si>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</si>
  <si>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</si>
  <si>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</si>
  <si>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</si>
  <si>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</si>
  <si>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</si>
  <si>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</si>
  <si>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</si>
  <si>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</si>
  <si>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</si>
  <si>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</si>
  <si>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</si>
  <si>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</si>
  <si>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</si>
  <si>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</si>
  <si>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</si>
  <si>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</si>
  <si>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</si>
  <si>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</si>
  <si>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</si>
  <si>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</si>
  <si>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</si>
  <si>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</si>
  <si>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</si>
  <si>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</si>
  <si>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</si>
  <si>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</si>
  <si>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</si>
  <si>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</si>
  <si>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</si>
  <si>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</si>
  <si>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</si>
  <si>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</si>
  <si>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</si>
  <si>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</si>
  <si>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</si>
  <si>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</si>
  <si>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</si>
  <si>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</si>
  <si>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</si>
  <si>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</si>
  <si>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</si>
  <si>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</si>
  <si>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</si>
  <si>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</si>
  <si>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</si>
  <si>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</si>
  <si>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</si>
  <si>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</si>
  <si>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</si>
  <si>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</si>
  <si>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</si>
  <si>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</si>
  <si>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</si>
  <si>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</si>
  <si>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</si>
  <si>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</si>
  <si>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</si>
  <si>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</si>
  <si>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</si>
  <si>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</si>
  <si>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</si>
  <si>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</si>
  <si>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</si>
  <si>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</si>
  <si>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</si>
  <si>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</si>
  <si>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</si>
  <si>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</si>
  <si>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</si>
  <si>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</si>
  <si>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</si>
  <si>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</si>
  <si>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</si>
  <si>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</si>
  <si>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</si>
  <si>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</si>
  <si>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</si>
  <si>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</si>
  <si>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</si>
  <si>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</si>
  <si>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</si>
  <si>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</si>
  <si>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</si>
  <si>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</si>
  <si>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</si>
  <si>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</si>
  <si>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</si>
  <si>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</si>
  <si>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</si>
  <si>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</si>
  <si>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</si>
  <si>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</si>
  <si>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</si>
  <si>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</si>
  <si>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</si>
  <si>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</si>
  <si>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</si>
  <si>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</si>
  <si>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</si>
  <si>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</si>
  <si>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</si>
  <si>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</si>
  <si>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</si>
  <si>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</si>
  <si>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</si>
  <si>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</si>
  <si>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</si>
  <si>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</si>
  <si>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</si>
  <si>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</si>
  <si>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</si>
  <si>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</si>
  <si>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</si>
  <si>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</si>
  <si>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</si>
  <si>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</si>
  <si>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</si>
  <si>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</si>
  <si>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</si>
  <si>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</si>
  <si>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</si>
  <si>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</si>
  <si>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</si>
  <si>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</si>
  <si>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</si>
  <si>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</si>
  <si>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</si>
  <si>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</si>
  <si>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</si>
  <si>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</si>
  <si>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</si>
  <si>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</si>
  <si>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</si>
  <si>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</si>
  <si>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</si>
  <si>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</si>
  <si>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</si>
  <si>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</si>
  <si>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</si>
  <si>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</si>
  <si>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</si>
  <si>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</si>
  <si>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</si>
  <si>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</si>
  <si>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</si>
  <si>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</si>
  <si>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</si>
  <si>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</si>
  <si>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</si>
  <si>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</si>
  <si>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</si>
  <si>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</si>
  <si>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</si>
  <si>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</si>
  <si>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</si>
  <si>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</si>
  <si>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</si>
  <si>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</si>
  <si>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</si>
  <si>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</si>
  <si>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</si>
  <si>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</si>
  <si>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</si>
  <si>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</si>
  <si>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</si>
  <si>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</si>
  <si>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</si>
  <si>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</si>
  <si>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</si>
  <si>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</si>
  <si>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</si>
  <si>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</si>
  <si>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</si>
  <si>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</si>
  <si>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</si>
  <si>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</si>
  <si>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</si>
  <si>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</si>
  <si>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</si>
  <si>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</si>
  <si>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</si>
  <si>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</si>
  <si>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</si>
  <si>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</si>
  <si>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</si>
  <si>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</si>
  <si>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</si>
  <si>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</si>
  <si>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</si>
  <si>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</si>
  <si>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</si>
  <si>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</si>
  <si>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</si>
  <si>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</si>
  <si>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</si>
  <si>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</si>
  <si>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</si>
  <si>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</si>
  <si>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</si>
  <si>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</si>
  <si>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</si>
  <si>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</si>
  <si>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</si>
  <si>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</si>
  <si>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</si>
  <si>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</si>
  <si>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</si>
  <si>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</si>
  <si>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</si>
  <si>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</si>
  <si>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</si>
  <si>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</si>
  <si>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</si>
  <si>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</si>
  <si>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</si>
  <si>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</si>
  <si>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</si>
  <si>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</si>
  <si>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</si>
  <si>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</si>
  <si>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</si>
  <si>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</si>
  <si>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</si>
  <si>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</si>
  <si>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</si>
  <si>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</si>
  <si>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</si>
  <si>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</si>
  <si>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</si>
  <si>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</si>
  <si>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</si>
  <si>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</si>
  <si>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</si>
  <si>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</si>
  <si>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</si>
  <si>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</si>
  <si>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</si>
  <si>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</si>
  <si>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</si>
  <si>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</si>
  <si>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</si>
  <si>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</si>
  <si>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</si>
  <si>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</si>
  <si>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</si>
  <si>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</si>
  <si>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</si>
  <si>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</si>
  <si>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</si>
  <si>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</si>
  <si>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</si>
  <si>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</si>
  <si>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</si>
  <si>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</si>
  <si>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</si>
  <si>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</si>
  <si>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</si>
  <si>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</si>
  <si>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</si>
  <si>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</si>
  <si>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</si>
  <si>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</si>
  <si>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</si>
  <si>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</si>
  <si>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</si>
  <si>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</si>
  <si>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</si>
  <si>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</si>
  <si>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</si>
  <si>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</si>
  <si>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</si>
  <si>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</si>
  <si>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</si>
  <si>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</si>
  <si>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</si>
  <si>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</si>
  <si>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</si>
  <si>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</si>
  <si>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</si>
  <si>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</si>
  <si>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</si>
  <si>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</si>
  <si>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</si>
  <si>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</si>
  <si>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</si>
  <si>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</si>
  <si>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</si>
  <si>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</si>
  <si>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</si>
  <si>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</si>
  <si>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</si>
  <si>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</si>
  <si>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</si>
  <si>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</si>
  <si>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</si>
  <si>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</si>
  <si>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</si>
  <si>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</si>
  <si>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</si>
  <si>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</si>
  <si>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</si>
  <si>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</si>
  <si>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</si>
  <si>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</si>
  <si>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</si>
  <si>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</si>
  <si>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</si>
  <si>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</si>
  <si>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</si>
  <si>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</si>
  <si>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</si>
  <si>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</si>
  <si>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</si>
  <si>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</si>
  <si>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</si>
  <si>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</si>
  <si>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</si>
  <si>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</si>
  <si>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</si>
  <si>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</si>
  <si>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</si>
  <si>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</si>
  <si>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</si>
  <si>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</si>
  <si>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</si>
  <si>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</si>
  <si>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</si>
  <si>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</si>
  <si>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</si>
  <si>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</si>
  <si>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</si>
  <si>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</si>
  <si>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</si>
  <si>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</si>
  <si>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</si>
  <si>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</si>
  <si>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</si>
  <si>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</si>
  <si>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</si>
  <si>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</si>
  <si>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</si>
  <si>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</si>
  <si>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</si>
  <si>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</si>
  <si>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</si>
  <si>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</si>
  <si>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</si>
  <si>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</si>
  <si>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</si>
  <si>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</si>
  <si>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</si>
  <si>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</si>
  <si>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</si>
  <si>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</si>
  <si>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</si>
  <si>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</si>
  <si>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</si>
  <si>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</si>
  <si>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</si>
  <si>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</si>
  <si>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</si>
  <si>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</si>
  <si>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</si>
  <si>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</si>
  <si>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</si>
  <si>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</si>
  <si>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</si>
  <si>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</si>
  <si>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</si>
  <si>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</si>
  <si>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</si>
  <si>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</si>
  <si>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</si>
  <si>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</si>
  <si>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</si>
  <si>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</si>
  <si>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</si>
  <si>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</si>
  <si>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</si>
  <si>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</si>
  <si>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</si>
  <si>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</si>
  <si>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</si>
  <si>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</si>
  <si>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</si>
  <si>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</si>
  <si>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</si>
  <si>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</si>
  <si>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</si>
  <si>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</si>
  <si>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</si>
  <si>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</si>
  <si>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</si>
  <si>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</si>
  <si>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</si>
  <si>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</si>
  <si>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</si>
  <si>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</si>
  <si>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</si>
  <si>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</si>
  <si>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</si>
  <si>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</si>
  <si>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</si>
  <si>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</si>
  <si>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</si>
  <si>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</si>
  <si>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</si>
  <si>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</si>
  <si>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</si>
  <si>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</si>
  <si>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</si>
  <si>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</si>
  <si>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</si>
  <si>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</si>
  <si>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</si>
  <si>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</si>
  <si>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</si>
  <si>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</si>
  <si>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</si>
  <si>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</si>
  <si>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</si>
  <si>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</si>
  <si>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</si>
  <si>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</si>
  <si>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</si>
  <si>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</si>
  <si>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</si>
  <si>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</si>
  <si>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</si>
  <si>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</si>
  <si>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</si>
  <si>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</si>
  <si>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</si>
  <si>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</si>
  <si>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</si>
  <si>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</si>
  <si>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</si>
  <si>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</si>
  <si>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</si>
  <si>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</si>
  <si>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</si>
  <si>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</si>
  <si>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</si>
  <si>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</si>
  <si>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</si>
  <si>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</si>
  <si>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</si>
  <si>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</si>
  <si>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</si>
  <si>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</si>
  <si>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</si>
  <si>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</si>
  <si>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</si>
  <si>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</si>
  <si>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</si>
  <si>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</si>
  <si>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</si>
  <si>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</si>
  <si>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</si>
  <si>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</si>
  <si>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</si>
  <si>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</si>
  <si>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</si>
  <si>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</si>
  <si>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</si>
  <si>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</si>
  <si>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</si>
  <si>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</si>
  <si>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</si>
  <si>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</si>
  <si>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</si>
  <si>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</si>
  <si>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</si>
  <si>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</si>
  <si>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</si>
  <si>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</si>
  <si>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</si>
  <si>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</si>
  <si>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</si>
  <si>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</si>
  <si>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</si>
  <si>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</si>
  <si>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</si>
  <si>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</si>
  <si>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</si>
  <si>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</si>
  <si>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</si>
  <si>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</si>
  <si>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</si>
  <si>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</si>
  <si>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</si>
  <si>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</si>
  <si>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</si>
  <si>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</si>
  <si>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</si>
  <si>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</si>
  <si>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</si>
  <si>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</si>
  <si>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</si>
  <si>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</si>
  <si>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</si>
  <si>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</si>
  <si>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</si>
  <si>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</si>
  <si>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</si>
  <si>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</si>
  <si>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</si>
  <si>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</si>
  <si>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</si>
  <si>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</si>
  <si>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</si>
  <si>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</si>
  <si>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</si>
  <si>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</si>
  <si>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</si>
  <si>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</si>
  <si>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</si>
  <si>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</si>
  <si>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</si>
  <si>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</si>
  <si>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</si>
  <si>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</si>
  <si>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</si>
  <si>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</si>
  <si>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</si>
  <si>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</si>
  <si>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</si>
  <si>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</si>
  <si>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</si>
  <si>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</si>
  <si>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</si>
  <si>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</si>
  <si>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</si>
  <si>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</si>
  <si>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</si>
  <si>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</si>
  <si>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</si>
  <si>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</si>
  <si>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</si>
  <si>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</si>
  <si>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</si>
  <si>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</si>
  <si>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</si>
  <si>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</si>
  <si>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</si>
  <si>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</si>
  <si>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</si>
  <si>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</si>
  <si>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</si>
  <si>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</si>
  <si>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</si>
  <si>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</si>
  <si>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</si>
  <si>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</si>
  <si>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</si>
  <si>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</si>
  <si>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</si>
  <si>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</si>
  <si>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</si>
  <si>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</si>
  <si>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</si>
  <si>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</si>
  <si>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</si>
  <si>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</si>
  <si>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</si>
  <si>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</si>
  <si>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</si>
  <si>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</si>
  <si>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</si>
  <si>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</si>
  <si>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</si>
  <si>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</si>
  <si>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</si>
  <si>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</si>
  <si>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</si>
  <si>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</si>
  <si>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</si>
  <si>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</si>
  <si>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</si>
  <si>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</si>
  <si>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</si>
  <si>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</si>
  <si>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</si>
  <si>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</si>
  <si>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</si>
  <si>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</si>
  <si>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</si>
  <si>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</si>
  <si>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</si>
  <si>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</si>
  <si>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</si>
  <si>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</si>
  <si>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</si>
  <si>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</si>
  <si>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</si>
  <si>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</si>
  <si>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</si>
  <si>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</si>
  <si>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</si>
  <si>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</si>
  <si>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</si>
  <si>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</si>
  <si>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</si>
  <si>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</si>
  <si>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</si>
  <si>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</si>
  <si>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</si>
  <si>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</si>
  <si>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</si>
  <si>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</si>
  <si>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</si>
  <si>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</si>
  <si>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</si>
  <si>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</si>
  <si>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</si>
  <si>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</si>
  <si>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</si>
  <si>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</si>
  <si>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</si>
  <si>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</si>
  <si>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</si>
  <si>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</si>
  <si>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</si>
  <si>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</si>
  <si>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</si>
  <si>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</si>
  <si>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</si>
  <si>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</si>
  <si>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</si>
  <si>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</si>
  <si>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</si>
  <si>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</si>
  <si>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</si>
  <si>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</si>
  <si>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</si>
  <si>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</si>
  <si>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</si>
  <si>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</si>
  <si>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</si>
  <si>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</si>
  <si>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</si>
  <si>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</si>
  <si>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</si>
  <si>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</si>
  <si>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</si>
  <si>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</si>
  <si>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</si>
  <si>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</si>
  <si>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</si>
  <si>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</si>
  <si>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</si>
  <si>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</si>
  <si>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</si>
  <si>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</si>
  <si>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</si>
  <si>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</si>
  <si>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</si>
  <si>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</si>
  <si>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</si>
  <si>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</si>
  <si>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</si>
  <si>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</si>
  <si>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</si>
  <si>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</si>
  <si>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</si>
  <si>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</si>
  <si>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</si>
  <si>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</si>
  <si>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</si>
  <si>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</si>
  <si>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</si>
  <si>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</si>
  <si>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</si>
  <si>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</si>
  <si>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</si>
  <si>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</si>
  <si>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</si>
  <si>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</si>
  <si>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</si>
  <si>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</si>
  <si>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</si>
  <si>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</si>
  <si>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</si>
  <si>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</si>
  <si>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</si>
  <si>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</si>
  <si>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</si>
  <si>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</si>
  <si>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</si>
  <si>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</si>
  <si>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</si>
  <si>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</si>
  <si>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</si>
  <si>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</si>
  <si>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</si>
  <si>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</si>
  <si>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</si>
  <si>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</si>
  <si>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</si>
  <si>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</si>
  <si>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</si>
  <si>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</si>
  <si>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</si>
  <si>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</si>
  <si>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</si>
  <si>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</si>
  <si>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</si>
  <si>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</si>
  <si>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</si>
  <si>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</si>
  <si>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</si>
  <si>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</si>
  <si>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</si>
  <si>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</si>
  <si>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</si>
  <si>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</si>
  <si>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</si>
  <si>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</si>
  <si>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</si>
  <si>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</si>
  <si>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</si>
  <si>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</si>
  <si>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</si>
  <si>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</si>
  <si>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</si>
  <si>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</si>
  <si>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</si>
  <si>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</si>
  <si>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</si>
  <si>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</si>
  <si>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</si>
  <si>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</si>
  <si>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</si>
  <si>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</si>
  <si>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</si>
  <si>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</si>
  <si>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</si>
  <si>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</si>
  <si>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</si>
  <si>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</si>
  <si>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</si>
  <si>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</si>
  <si>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</si>
  <si>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</si>
  <si>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</si>
  <si>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</si>
  <si>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</si>
  <si>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</si>
  <si>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</si>
  <si>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</si>
  <si>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</si>
  <si>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</si>
  <si>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</si>
  <si>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</si>
  <si>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</si>
  <si>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</si>
  <si>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</si>
  <si>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</si>
  <si>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</si>
  <si>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</si>
  <si>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</si>
  <si>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</si>
  <si>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</si>
  <si>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</si>
  <si>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</si>
  <si>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</si>
  <si>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</si>
  <si>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</si>
  <si>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</si>
  <si>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</si>
  <si>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</si>
  <si>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</si>
  <si>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</si>
  <si>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</si>
  <si>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</si>
  <si>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</si>
  <si>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</si>
  <si>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</si>
  <si>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</si>
  <si>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</si>
  <si>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</si>
  <si>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</si>
  <si>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</si>
  <si>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</si>
  <si>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</si>
  <si>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</si>
  <si>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</si>
  <si>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</si>
  <si>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</si>
  <si>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</si>
  <si>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</si>
  <si>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</si>
  <si>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</si>
  <si>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</si>
  <si>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</si>
  <si>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</si>
  <si>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</si>
  <si>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</si>
  <si>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</si>
  <si>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</si>
  <si>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</si>
  <si>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</si>
  <si>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</si>
  <si>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</si>
  <si>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</si>
  <si>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</si>
  <si>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</si>
  <si>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</si>
  <si>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</si>
  <si>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</si>
  <si>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</si>
  <si>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</si>
  <si>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</si>
  <si>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</si>
  <si>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</si>
  <si>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</si>
  <si>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</si>
  <si>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</si>
  <si>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</si>
  <si>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</si>
  <si>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</si>
  <si>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</si>
  <si>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</si>
  <si>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</si>
  <si>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</si>
  <si>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</si>
  <si>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</si>
  <si>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</si>
  <si>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</si>
  <si>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</si>
  <si>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</si>
  <si>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</si>
  <si>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</si>
  <si>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</si>
  <si>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</si>
  <si>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</si>
  <si>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</si>
  <si>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</si>
  <si>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</si>
  <si>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</si>
  <si>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</si>
  <si>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</si>
  <si>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</si>
  <si>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</si>
  <si>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</si>
  <si>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</si>
  <si>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</si>
  <si>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</si>
  <si>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</si>
  <si>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</si>
  <si>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</si>
  <si>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</si>
  <si>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</si>
  <si>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</si>
  <si>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</si>
  <si>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</si>
  <si>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</si>
  <si>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</si>
  <si>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</si>
  <si>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</si>
  <si>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</si>
  <si>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</si>
  <si>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</si>
  <si>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</si>
  <si>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</si>
  <si>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</si>
  <si>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</si>
  <si>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</si>
  <si>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</si>
  <si>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</si>
  <si>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</si>
  <si>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</si>
  <si>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</si>
  <si>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</si>
  <si>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</si>
  <si>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</si>
  <si>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</si>
  <si>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</si>
  <si>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</si>
  <si>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</si>
  <si>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</si>
  <si>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</si>
  <si>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</si>
  <si>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</si>
  <si>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</si>
  <si>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</si>
  <si>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</si>
  <si>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</si>
  <si>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</si>
  <si>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</si>
  <si>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</si>
  <si>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</si>
  <si>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</si>
  <si>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</si>
  <si>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</si>
  <si>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</si>
  <si>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</si>
  <si>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</si>
  <si>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</si>
  <si>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</si>
  <si>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</si>
  <si>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</si>
  <si>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</si>
  <si>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</si>
  <si>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</si>
  <si>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</si>
  <si>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</si>
  <si>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</si>
  <si>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</si>
  <si>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</si>
  <si>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</si>
  <si>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</si>
  <si>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</si>
  <si>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</si>
  <si>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</si>
  <si>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</si>
  <si>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</si>
  <si>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</si>
  <si>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</si>
  <si>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</si>
  <si>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</si>
  <si>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</si>
  <si>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</si>
  <si>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</si>
  <si>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</si>
  <si>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</si>
  <si>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</si>
  <si>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</si>
  <si>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</si>
  <si>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</si>
  <si>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</si>
  <si>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</si>
  <si>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</si>
  <si>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</si>
  <si>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</si>
  <si>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</si>
  <si>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</si>
  <si>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</si>
  <si>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</si>
  <si>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</si>
  <si>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</si>
  <si>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</si>
  <si>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</si>
  <si>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</si>
  <si>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</si>
  <si>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</si>
  <si>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</si>
  <si>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</si>
  <si>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</si>
  <si>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</si>
  <si>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</si>
  <si>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</si>
  <si>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</si>
  <si>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</si>
  <si>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</si>
  <si>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</si>
  <si>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</si>
  <si>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</si>
  <si>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</si>
  <si>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</si>
  <si>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</si>
  <si>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</si>
  <si>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</si>
  <si>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</si>
  <si>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</si>
  <si>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</si>
  <si>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</si>
  <si>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</si>
  <si>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</si>
  <si>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</si>
  <si>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</si>
  <si>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</si>
  <si>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</si>
  <si>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</si>
  <si>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</si>
  <si>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</si>
  <si>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</si>
  <si>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</si>
  <si>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</si>
  <si>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</si>
  <si>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</si>
  <si>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</si>
  <si>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</si>
  <si>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</si>
  <si>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</si>
  <si>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</si>
  <si>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</si>
  <si>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</si>
  <si>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</si>
  <si>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</si>
  <si>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</si>
  <si>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</si>
  <si>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</si>
  <si>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</si>
  <si>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</si>
  <si>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</si>
  <si>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</si>
  <si>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</si>
  <si>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</si>
  <si>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</si>
  <si>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</si>
  <si>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</si>
  <si>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</si>
  <si>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</si>
  <si>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</si>
  <si>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</si>
  <si>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</si>
  <si>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</si>
  <si>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</si>
  <si>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</si>
  <si>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</si>
  <si>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</si>
  <si>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</si>
  <si>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</si>
  <si>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</si>
  <si>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</si>
  <si>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</si>
  <si>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</si>
  <si>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</si>
  <si>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</si>
  <si>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</si>
  <si>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</si>
  <si>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</si>
  <si>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</si>
  <si>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</si>
  <si>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</si>
  <si>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</si>
  <si>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</si>
  <si>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</si>
  <si>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</si>
  <si>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</si>
  <si>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</si>
  <si>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</si>
  <si>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</si>
  <si>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</si>
  <si>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</si>
  <si>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</si>
  <si>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</si>
  <si>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</si>
  <si>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</si>
  <si>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</si>
  <si>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</si>
  <si>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</si>
  <si>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</si>
  <si>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</si>
  <si>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</si>
  <si>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</si>
  <si>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</si>
  <si>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</si>
  <si>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</si>
  <si>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</si>
  <si>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</si>
  <si>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</si>
  <si>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</si>
  <si>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</si>
  <si>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</si>
  <si>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</si>
  <si>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</si>
  <si>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</si>
  <si>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</si>
  <si>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</si>
  <si>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</si>
  <si>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</si>
  <si>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</si>
  <si>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</si>
  <si>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</si>
  <si>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</si>
  <si>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</si>
  <si>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</si>
  <si>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</si>
  <si>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</si>
  <si>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</si>
  <si>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</si>
  <si>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</si>
  <si>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</si>
  <si>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</si>
  <si>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</si>
  <si>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</si>
  <si>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</si>
  <si>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</si>
  <si>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</si>
  <si>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</si>
  <si>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</si>
  <si>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</si>
  <si>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</si>
  <si>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</si>
  <si>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</si>
  <si>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</si>
  <si>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</si>
  <si>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</si>
  <si>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</si>
  <si>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</si>
  <si>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</si>
  <si>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</si>
  <si>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</si>
  <si>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</si>
  <si>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</si>
  <si>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</si>
  <si>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</si>
  <si>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</si>
  <si>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</si>
  <si>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</si>
  <si>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</si>
  <si>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</si>
  <si>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</si>
  <si>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</si>
  <si>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</si>
  <si>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</si>
  <si>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</si>
  <si>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</si>
  <si>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</si>
  <si>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</si>
  <si>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</si>
  <si>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</si>
  <si>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</si>
  <si>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</si>
  <si>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</si>
  <si>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</si>
  <si>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</si>
  <si>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</si>
  <si>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</si>
  <si>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</si>
  <si>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</si>
  <si>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</si>
  <si>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</si>
  <si>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</si>
  <si>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</si>
  <si>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</si>
  <si>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</si>
  <si>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</si>
  <si>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</si>
  <si>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</si>
  <si>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</si>
  <si>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</si>
  <si>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</si>
  <si>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</si>
  <si>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</si>
  <si>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</si>
  <si>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</si>
  <si>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</si>
  <si>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</si>
  <si>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</si>
  <si>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</si>
  <si>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</si>
  <si>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</si>
  <si>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</si>
  <si>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</si>
  <si>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</si>
  <si>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</si>
  <si>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</si>
  <si>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</si>
  <si>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</si>
  <si>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</si>
  <si>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</si>
  <si>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</si>
  <si>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</si>
  <si>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</si>
  <si>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</si>
  <si>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</si>
  <si>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</si>
  <si>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</si>
  <si>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</si>
  <si>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</si>
  <si>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</si>
  <si>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</si>
  <si>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</si>
  <si>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</si>
  <si>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</si>
  <si>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</si>
  <si>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</si>
  <si>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</si>
  <si>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</si>
  <si>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</si>
  <si>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</si>
  <si>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</si>
  <si>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</si>
  <si>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</si>
  <si>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</si>
  <si>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</si>
  <si>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</si>
  <si>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</si>
  <si>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</si>
  <si>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</si>
  <si>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</si>
  <si>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</si>
  <si>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</si>
  <si>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</si>
  <si>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</si>
  <si>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</si>
  <si>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</si>
  <si>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</si>
  <si>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</si>
  <si>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</si>
  <si>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</si>
  <si>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</si>
  <si>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</si>
  <si>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</si>
  <si>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</si>
  <si>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</si>
  <si>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</si>
  <si>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</si>
  <si>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</si>
  <si>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</si>
  <si>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</si>
  <si>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</si>
  <si>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</si>
  <si>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</si>
  <si>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</si>
  <si>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</si>
  <si>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</si>
  <si>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</si>
  <si>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</si>
  <si>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</si>
  <si>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</si>
  <si>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</si>
  <si>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</si>
  <si>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</si>
  <si>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</si>
  <si>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</si>
  <si>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</si>
  <si>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</si>
  <si>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</si>
  <si>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</si>
  <si>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</si>
  <si>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</si>
  <si>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</si>
  <si>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</si>
  <si>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</si>
  <si>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</si>
  <si>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</si>
  <si>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</si>
  <si>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</si>
  <si>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</si>
  <si>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</si>
  <si>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</si>
  <si>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</si>
  <si>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</si>
  <si>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</si>
  <si>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</si>
  <si>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</si>
  <si>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</si>
  <si>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</si>
  <si>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</si>
  <si>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</si>
  <si>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</si>
  <si>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</si>
  <si>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</si>
  <si>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</si>
  <si>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</si>
  <si>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</si>
  <si>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</si>
  <si>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</si>
  <si>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</si>
  <si>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</si>
  <si>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</si>
  <si>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</si>
  <si>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</si>
  <si>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</si>
  <si>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</si>
  <si>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</si>
  <si>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</si>
  <si>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</si>
  <si>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</si>
  <si>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</si>
  <si>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</si>
  <si>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</si>
  <si>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</si>
  <si>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</si>
  <si>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</si>
  <si>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</si>
  <si>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</si>
  <si>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</si>
  <si>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</si>
  <si>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</si>
  <si>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</si>
  <si>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</si>
  <si>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</si>
  <si>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</si>
  <si>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</si>
  <si>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</si>
  <si>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</si>
  <si>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</si>
  <si>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</si>
  <si>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</si>
  <si>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</si>
  <si>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</si>
  <si>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</si>
  <si>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</si>
  <si>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</si>
  <si>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</si>
  <si>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</si>
  <si>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</si>
  <si>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</si>
  <si>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</si>
  <si>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</si>
  <si>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</si>
  <si>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</si>
  <si>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</si>
  <si>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</si>
  <si>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</si>
  <si>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</si>
  <si>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</si>
  <si>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</si>
  <si>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</si>
  <si>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</si>
  <si>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</si>
  <si>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</si>
  <si>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</si>
  <si>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</si>
  <si>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</si>
  <si>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</si>
  <si>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</si>
  <si>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</si>
  <si>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</si>
  <si>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</si>
  <si>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</si>
  <si>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</si>
  <si>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</si>
  <si>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</si>
  <si>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</si>
  <si>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</si>
  <si>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</si>
  <si>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</si>
  <si>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</si>
  <si>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</si>
  <si>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</si>
  <si>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</si>
  <si>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</si>
  <si>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</si>
  <si>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</si>
  <si>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</si>
  <si>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</si>
  <si>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</si>
  <si>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</si>
  <si>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</si>
  <si>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</si>
  <si>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</si>
  <si>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</si>
  <si>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</si>
  <si>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</si>
  <si>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</si>
  <si>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</si>
  <si>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</si>
  <si>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</si>
  <si>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</si>
  <si>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</si>
  <si>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</si>
  <si>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</si>
  <si>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</si>
  <si>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</si>
  <si>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</si>
  <si>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</si>
  <si>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</si>
  <si>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</si>
  <si>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</si>
  <si>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</si>
  <si>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</si>
  <si>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</si>
  <si>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</si>
  <si>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</si>
  <si>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</si>
  <si>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</si>
  <si>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</si>
  <si>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</si>
  <si>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</si>
  <si>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</si>
  <si>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</si>
  <si>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</si>
  <si>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</si>
  <si>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</si>
  <si>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</si>
  <si>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</si>
  <si>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</si>
  <si>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</si>
  <si>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</si>
  <si>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</si>
  <si>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</si>
  <si>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</si>
  <si>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</si>
  <si>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</si>
  <si>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</si>
  <si>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</si>
  <si>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</si>
  <si>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</si>
  <si>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</si>
  <si>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</si>
  <si>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</si>
  <si>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</si>
  <si>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</si>
  <si>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</si>
  <si>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</si>
  <si>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</si>
  <si>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</si>
  <si>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</si>
  <si>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</si>
  <si>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</si>
  <si>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</si>
  <si>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</si>
  <si>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</si>
  <si>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</si>
  <si>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</si>
  <si>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</si>
  <si>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</si>
  <si>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</si>
  <si>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</si>
  <si>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</si>
  <si>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</si>
  <si>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</si>
  <si>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</si>
  <si>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</si>
  <si>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</si>
  <si>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</si>
  <si>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</si>
  <si>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</si>
  <si>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</si>
  <si>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</si>
  <si>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</si>
  <si>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</si>
  <si>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</si>
  <si>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</si>
  <si>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</si>
  <si>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</si>
  <si>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</si>
  <si>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</si>
  <si>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</si>
  <si>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</si>
  <si>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</si>
  <si>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</si>
  <si>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</si>
  <si>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</si>
  <si>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</si>
  <si>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</si>
  <si>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</si>
  <si>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</si>
  <si>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</si>
  <si>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</si>
  <si>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</si>
  <si>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</si>
  <si>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</si>
  <si>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</si>
  <si>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</si>
  <si>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</si>
  <si>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</si>
  <si>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</si>
  <si>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</si>
  <si>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</si>
  <si>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</si>
  <si>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</si>
  <si>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</si>
  <si>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</si>
  <si>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</si>
  <si>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</si>
  <si>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</si>
  <si>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</si>
  <si>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</si>
  <si>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</si>
  <si>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</si>
  <si>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</si>
  <si>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</si>
  <si>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</si>
  <si>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</si>
  <si>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</si>
  <si>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</si>
  <si>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</si>
  <si>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</si>
  <si>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</si>
  <si>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</si>
  <si>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</si>
  <si>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</si>
  <si>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</si>
  <si>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</si>
  <si>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</si>
  <si>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</si>
  <si>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</si>
  <si>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</si>
  <si>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</si>
  <si>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</si>
  <si>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</si>
  <si>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</si>
  <si>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</si>
  <si>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</si>
  <si>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</si>
  <si>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</si>
  <si>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</si>
  <si>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</si>
  <si>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</si>
  <si>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</si>
  <si>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</si>
  <si>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</si>
  <si>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</si>
  <si>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</si>
  <si>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</si>
  <si>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</si>
  <si>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</si>
  <si>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</si>
  <si>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</si>
  <si>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</si>
  <si>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</si>
  <si>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</si>
  <si>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</si>
  <si>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</si>
  <si>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</si>
  <si>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</si>
  <si>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</si>
  <si>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</si>
  <si>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</si>
  <si>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</si>
  <si>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</si>
  <si>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</si>
  <si>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</si>
  <si>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</si>
  <si>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</si>
  <si>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</si>
  <si>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</si>
  <si>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</si>
  <si>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</si>
  <si>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</si>
  <si>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</si>
  <si>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</si>
  <si>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</si>
  <si>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</si>
  <si>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</si>
  <si>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</si>
  <si>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</si>
  <si>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</si>
  <si>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</si>
  <si>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</si>
  <si>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</si>
  <si>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</si>
  <si>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</si>
  <si>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</si>
  <si>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</si>
  <si>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</si>
  <si>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</si>
  <si>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</si>
  <si>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</si>
  <si>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</si>
  <si>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</si>
  <si>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</si>
  <si>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</si>
  <si>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</si>
  <si>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</si>
  <si>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</si>
  <si>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</si>
  <si>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</si>
  <si>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</si>
  <si>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</si>
  <si>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</si>
  <si>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</si>
  <si>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</si>
  <si>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</si>
  <si>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</si>
  <si>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</si>
  <si>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</si>
  <si>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</si>
  <si>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</si>
  <si>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</si>
  <si>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</si>
  <si>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</si>
  <si>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</si>
  <si>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</si>
  <si>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</si>
  <si>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</si>
  <si>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</si>
  <si>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</si>
  <si>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</si>
  <si>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</si>
  <si>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</si>
  <si>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</si>
  <si>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</si>
  <si>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</si>
  <si>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</si>
  <si>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</si>
  <si>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</si>
  <si>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</si>
  <si>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</si>
  <si>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</si>
  <si>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</si>
  <si>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</si>
  <si>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</si>
  <si>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</si>
  <si>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</si>
  <si>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</si>
  <si>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</si>
  <si>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</si>
  <si>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</si>
  <si>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</si>
  <si>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</si>
  <si>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</si>
  <si>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</si>
  <si>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</si>
  <si>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</si>
  <si>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</si>
  <si>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</si>
  <si>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</si>
  <si>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</si>
  <si>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</si>
  <si>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</si>
  <si>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</si>
  <si>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</si>
  <si>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</si>
  <si>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</si>
  <si>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</si>
  <si>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</si>
  <si>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</si>
  <si>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</si>
  <si>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</si>
  <si>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</si>
  <si>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</si>
  <si>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</si>
  <si>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</si>
  <si>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</si>
  <si>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</si>
  <si>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</si>
  <si>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</si>
  <si>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</si>
  <si>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</si>
  <si>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</si>
  <si>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</si>
  <si>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</si>
  <si>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</si>
  <si>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</si>
  <si>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</si>
  <si>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</si>
  <si>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</si>
  <si>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</si>
  <si>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</si>
  <si>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</si>
  <si>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</si>
  <si>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</si>
  <si>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</si>
  <si>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</si>
  <si>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</si>
  <si>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</si>
  <si>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</si>
  <si>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</si>
  <si>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</si>
  <si>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</si>
  <si>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</si>
  <si>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</si>
  <si>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</si>
  <si>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</si>
  <si>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</si>
  <si>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</si>
  <si>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</si>
  <si>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</si>
  <si>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</si>
  <si>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</si>
  <si>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</si>
  <si>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</si>
  <si>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</si>
  <si>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</si>
  <si>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</si>
  <si>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</si>
  <si>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</si>
  <si>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</si>
  <si>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</si>
  <si>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</si>
  <si>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</si>
  <si>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</si>
  <si>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</si>
  <si>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</si>
  <si>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</si>
  <si>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</si>
  <si>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</si>
  <si>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</si>
  <si>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</si>
  <si>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</si>
  <si>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</si>
  <si>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</si>
  <si>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</si>
  <si>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</si>
  <si>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</si>
  <si>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</si>
  <si>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</si>
  <si>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</si>
  <si>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</si>
  <si>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</si>
  <si>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</si>
  <si>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</si>
  <si>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</si>
  <si>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</si>
  <si>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</si>
  <si>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</si>
  <si>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</si>
  <si>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</si>
  <si>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</si>
  <si>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</si>
  <si>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</si>
  <si>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</si>
  <si>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</si>
  <si>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</si>
  <si>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</si>
  <si>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</si>
  <si>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</si>
  <si>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</si>
  <si>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</si>
  <si>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</si>
  <si>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</si>
  <si>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</si>
  <si>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</si>
  <si>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</si>
  <si>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</si>
  <si>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</si>
  <si>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</si>
  <si>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</si>
  <si>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</si>
  <si>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</si>
  <si>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</si>
  <si>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</si>
  <si>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</si>
  <si>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</si>
  <si>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</si>
  <si>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</si>
  <si>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</si>
  <si>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</si>
  <si>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</si>
  <si>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</si>
  <si>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</si>
  <si>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</si>
  <si>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</si>
  <si>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</si>
  <si>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</si>
  <si>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</si>
  <si>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</si>
  <si>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</si>
  <si>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</si>
  <si>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</si>
  <si>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</si>
  <si>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</si>
  <si>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</si>
  <si>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</si>
  <si>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</si>
  <si>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</si>
  <si>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</si>
  <si>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</si>
  <si>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</si>
  <si>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</si>
  <si>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</si>
  <si>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</si>
  <si>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</si>
  <si>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</si>
  <si>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</si>
  <si>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</si>
  <si>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</si>
  <si>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</si>
  <si>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</si>
  <si>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</si>
  <si>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</si>
  <si>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</si>
  <si>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</si>
  <si>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</si>
  <si>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</si>
  <si>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</si>
  <si>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</si>
  <si>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</si>
  <si>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</si>
  <si>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</si>
  <si>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</si>
  <si>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</si>
  <si>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</si>
  <si>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</si>
  <si>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</si>
  <si>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</si>
  <si>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</si>
  <si>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</si>
  <si>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</si>
  <si>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</si>
  <si>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</si>
  <si>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</si>
  <si>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</si>
  <si>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</si>
  <si>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</si>
  <si>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</si>
  <si>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</si>
  <si>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</si>
  <si>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</si>
  <si>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</si>
  <si>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</si>
  <si>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</si>
  <si>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</si>
  <si>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</si>
  <si>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</si>
  <si>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</si>
  <si>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</si>
  <si>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</si>
  <si>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</si>
  <si>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</si>
  <si>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</si>
  <si>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</si>
  <si>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</si>
  <si>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</si>
  <si>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</si>
  <si>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</si>
  <si>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</si>
  <si>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</si>
  <si>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</si>
  <si>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</si>
  <si>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</si>
  <si>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</si>
  <si>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</si>
  <si>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</si>
  <si>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</si>
  <si>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</si>
  <si>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</si>
  <si>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</si>
  <si>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</si>
  <si>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</si>
  <si>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</si>
  <si>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</si>
  <si>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</si>
  <si>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</si>
  <si>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</si>
  <si>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</si>
  <si>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</si>
  <si>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</si>
  <si>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</si>
  <si>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</si>
  <si>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</si>
  <si>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</si>
  <si>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</si>
  <si>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</si>
  <si>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</si>
  <si>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</si>
  <si>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</si>
  <si>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</si>
  <si>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</si>
  <si>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</si>
  <si>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</si>
  <si>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</si>
  <si>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</si>
  <si>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</si>
  <si>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</si>
  <si>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</si>
  <si>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</si>
  <si>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</si>
  <si>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</si>
  <si>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</si>
  <si>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</si>
  <si>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</si>
  <si>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</si>
  <si>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</si>
  <si>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</si>
  <si>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</si>
  <si>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</si>
  <si>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</si>
  <si>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</si>
  <si>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</si>
  <si>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</si>
  <si>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</si>
  <si>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</si>
  <si>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</si>
  <si>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</si>
  <si>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</si>
  <si>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</si>
  <si>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</si>
  <si>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</si>
  <si>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</si>
  <si>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</si>
  <si>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</si>
  <si>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</si>
  <si>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</si>
  <si>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</si>
  <si>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</si>
  <si>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</si>
  <si>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</si>
  <si>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</si>
  <si>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</si>
  <si>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</si>
  <si>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</si>
  <si>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</si>
  <si>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</si>
  <si>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</si>
  <si>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</si>
  <si>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</si>
  <si>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</si>
  <si>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</si>
  <si>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</si>
  <si>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</si>
  <si>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</si>
  <si>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</si>
  <si>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</si>
  <si>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</si>
  <si>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</si>
  <si>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</si>
  <si>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</si>
  <si>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</si>
  <si>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</si>
  <si>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</si>
  <si>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</si>
  <si>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</si>
  <si>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</si>
  <si>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</si>
  <si>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</si>
  <si>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</si>
  <si>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</si>
  <si>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</si>
  <si>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</si>
  <si>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</si>
  <si>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</si>
  <si>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</si>
  <si>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</si>
  <si>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</si>
  <si>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</si>
  <si>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</si>
  <si>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</si>
  <si>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</si>
  <si>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</si>
  <si>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</si>
  <si>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</si>
  <si>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</si>
  <si>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</si>
  <si>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</si>
  <si>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</si>
  <si>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</si>
  <si>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</si>
  <si>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</si>
  <si>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</si>
  <si>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</si>
  <si>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</si>
  <si>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</si>
  <si>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</si>
  <si>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</si>
  <si>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</si>
  <si>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</si>
  <si>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</si>
  <si>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</si>
  <si>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</si>
  <si>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</si>
  <si>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</si>
  <si>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</si>
  <si>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</si>
  <si>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</si>
  <si>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</si>
  <si>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</si>
  <si>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</si>
  <si>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</si>
  <si>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</si>
  <si>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</si>
  <si>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</si>
  <si>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</si>
  <si>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</si>
  <si>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</si>
  <si>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</si>
  <si>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</si>
  <si>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</si>
  <si>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</si>
  <si>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</si>
  <si>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</si>
  <si>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</si>
  <si>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</si>
  <si>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</si>
  <si>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</si>
  <si>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</si>
  <si>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</si>
  <si>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</si>
  <si>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</si>
  <si>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</si>
  <si>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</si>
  <si>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</si>
  <si>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</si>
  <si>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</si>
  <si>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</si>
  <si>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</si>
  <si>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</si>
  <si>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</si>
  <si>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</si>
  <si>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</si>
  <si>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</si>
  <si>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</si>
  <si>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</si>
  <si>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</si>
  <si>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</si>
  <si>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</si>
  <si>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</si>
  <si>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</si>
  <si>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</si>
  <si>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</si>
  <si>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</si>
  <si>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</si>
  <si>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</si>
  <si>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</si>
  <si>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</si>
  <si>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</si>
  <si>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</si>
  <si>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</si>
  <si>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</si>
  <si>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</si>
  <si>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</si>
  <si>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</si>
  <si>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</si>
  <si>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</si>
  <si>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</si>
  <si>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</si>
  <si>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</si>
  <si>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</si>
  <si>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</si>
  <si>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</si>
  <si>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</si>
  <si>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</si>
  <si>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</si>
  <si>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</si>
  <si>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</si>
  <si>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</si>
  <si>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</si>
  <si>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</si>
  <si>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</si>
  <si>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</si>
  <si>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</si>
  <si>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</si>
  <si>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</si>
  <si>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</si>
  <si>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</si>
  <si>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</si>
  <si>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</si>
  <si>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</si>
  <si>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</si>
  <si>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</si>
  <si>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</si>
  <si>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</si>
  <si>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</si>
  <si>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</si>
  <si>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</si>
  <si>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</si>
  <si>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</si>
  <si>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</si>
  <si>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</si>
  <si>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</si>
  <si>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</si>
  <si>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</si>
  <si>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</si>
  <si>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</si>
  <si>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</si>
  <si>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</si>
  <si>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</si>
  <si>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</si>
  <si>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</si>
  <si>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</si>
  <si>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</si>
  <si>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</si>
  <si>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</si>
  <si>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</si>
  <si>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</si>
  <si>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</si>
  <si>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</si>
  <si>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</si>
  <si>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</si>
  <si>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</si>
  <si>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</si>
  <si>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</si>
  <si>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</si>
  <si>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</si>
  <si>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</si>
  <si>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</si>
  <si>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</si>
  <si>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</si>
  <si>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</si>
  <si>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</si>
  <si>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</si>
  <si>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</si>
  <si>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</si>
  <si>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</si>
  <si>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</si>
  <si>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</si>
  <si>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</si>
  <si>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</si>
  <si>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</si>
  <si>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</si>
  <si>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</si>
  <si>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</si>
  <si>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</si>
  <si>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</si>
  <si>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</si>
  <si>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</si>
  <si>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</si>
  <si>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</si>
  <si>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</si>
  <si>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</si>
  <si>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</si>
  <si>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</si>
  <si>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</si>
  <si>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</si>
  <si>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</si>
  <si>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</si>
  <si>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</si>
  <si>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</si>
  <si>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</si>
  <si>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</si>
  <si>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</si>
  <si>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</si>
  <si>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</si>
  <si>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</si>
  <si>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</si>
  <si>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</si>
  <si>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</si>
  <si>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</si>
  <si>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</si>
  <si>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</si>
  <si>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</si>
  <si>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</si>
  <si>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</si>
  <si>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</si>
  <si>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</si>
  <si>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</si>
  <si>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</si>
  <si>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</si>
  <si>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</si>
  <si>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</si>
  <si>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</si>
  <si>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</si>
  <si>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</si>
  <si>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</si>
  <si>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</si>
  <si>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</si>
  <si>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</si>
  <si>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</si>
  <si>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</si>
  <si>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</si>
  <si>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</si>
  <si>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</si>
  <si>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</si>
  <si>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</si>
  <si>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</si>
  <si>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</si>
  <si>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</si>
  <si>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</si>
  <si>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</si>
  <si>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</si>
  <si>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</si>
  <si>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</si>
  <si>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</si>
  <si>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</si>
  <si>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</si>
  <si>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</si>
  <si>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</si>
  <si>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</si>
  <si>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</si>
  <si>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</si>
  <si>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</si>
  <si>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</si>
  <si>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</si>
  <si>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</si>
  <si>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</si>
  <si>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</si>
  <si>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</si>
  <si>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</si>
  <si>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</si>
  <si>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</si>
  <si>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</si>
  <si>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</si>
  <si>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</si>
  <si>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</si>
  <si>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</si>
  <si>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</si>
  <si>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</si>
  <si>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</si>
  <si>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</si>
  <si>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</si>
  <si>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</si>
  <si>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</si>
  <si>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</si>
  <si>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</si>
  <si>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</si>
  <si>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</si>
  <si>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</si>
  <si>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</si>
  <si>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</si>
  <si>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</si>
  <si>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</si>
  <si>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</si>
  <si>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</si>
  <si>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</si>
  <si>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</si>
  <si>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</si>
  <si>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</si>
  <si>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</si>
  <si>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</si>
  <si>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</si>
  <si>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</si>
  <si>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</si>
  <si>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</si>
  <si>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</si>
  <si>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</si>
  <si>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</si>
  <si>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</si>
  <si>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</si>
  <si>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</si>
  <si>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</si>
  <si>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</si>
  <si>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</si>
  <si>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</si>
  <si>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</si>
  <si>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</si>
  <si>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</si>
  <si>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</si>
  <si>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</si>
  <si>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</si>
  <si>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</si>
  <si>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</si>
  <si>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</si>
  <si>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</si>
  <si>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</si>
  <si>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</si>
  <si>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</si>
  <si>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</si>
  <si>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</si>
  <si>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</si>
  <si>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</si>
  <si>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</si>
  <si>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</si>
  <si>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</si>
  <si>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</si>
  <si>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</si>
  <si>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</si>
  <si>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</si>
  <si>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</si>
  <si>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</si>
  <si>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</si>
  <si>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</si>
  <si>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</si>
  <si>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</si>
  <si>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</si>
  <si>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</si>
  <si>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</si>
  <si>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</si>
  <si>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</si>
  <si>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</si>
  <si>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</si>
  <si>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</si>
  <si>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</si>
  <si>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</si>
  <si>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</si>
  <si>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</si>
  <si>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</si>
  <si>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</si>
  <si>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</si>
  <si>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</si>
  <si>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</si>
  <si>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</si>
  <si>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</si>
  <si>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</si>
  <si>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</si>
  <si>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</si>
  <si>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</si>
  <si>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</si>
  <si>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</si>
  <si>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</si>
  <si>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</si>
  <si>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</si>
  <si>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</si>
  <si>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</si>
  <si>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</si>
  <si>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</si>
  <si>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</si>
  <si>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</si>
  <si>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</si>
  <si>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</si>
  <si>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</si>
  <si>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</si>
  <si>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</si>
  <si>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</si>
  <si>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</si>
  <si>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</si>
  <si>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</si>
  <si>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</si>
  <si>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</si>
  <si>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</si>
  <si>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</si>
  <si>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</si>
  <si>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</si>
  <si>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</si>
  <si>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</si>
  <si>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</si>
  <si>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</si>
  <si>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</si>
  <si>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</si>
  <si>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</si>
  <si>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</si>
  <si>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</si>
  <si>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</si>
  <si>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</si>
  <si>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</si>
  <si>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</si>
  <si>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</si>
  <si>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</si>
  <si>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</si>
  <si>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</si>
  <si>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</si>
  <si>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</si>
  <si>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</si>
  <si>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</si>
  <si>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</si>
  <si>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</si>
  <si>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</si>
  <si>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</si>
  <si>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</si>
  <si>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</si>
  <si>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</si>
  <si>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</si>
  <si>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</si>
  <si>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</si>
  <si>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</si>
  <si>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</si>
  <si>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</si>
  <si>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</si>
  <si>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</si>
  <si>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</si>
  <si>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</si>
  <si>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</si>
  <si>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</si>
  <si>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</si>
  <si>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</si>
  <si>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</si>
  <si>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</si>
  <si>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</si>
  <si>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</si>
  <si>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</si>
  <si>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</si>
  <si>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</si>
  <si>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</si>
  <si>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</si>
  <si>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</si>
  <si>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</si>
  <si>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</si>
  <si>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</si>
  <si>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</si>
  <si>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</si>
  <si>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</si>
  <si>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</si>
  <si>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</si>
  <si>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</si>
  <si>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</si>
  <si>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</si>
  <si>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</si>
  <si>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</si>
  <si>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</si>
  <si>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</si>
  <si>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</si>
  <si>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</si>
  <si>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</si>
  <si>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</si>
  <si>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</si>
  <si>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</si>
  <si>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</si>
  <si>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</si>
  <si>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</si>
  <si>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</si>
  <si>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</si>
  <si>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</si>
  <si>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</si>
  <si>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</si>
  <si>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</si>
  <si>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</si>
  <si>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</si>
  <si>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</si>
  <si>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</si>
  <si>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</si>
  <si>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</si>
  <si>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</si>
  <si>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</si>
  <si>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</si>
  <si>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</si>
  <si>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</si>
  <si>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</si>
  <si>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</si>
  <si>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</si>
  <si>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</si>
  <si>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</si>
  <si>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</si>
  <si>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</si>
  <si>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</si>
  <si>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</si>
  <si>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</si>
  <si>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</si>
  <si>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</si>
  <si>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</si>
  <si>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</si>
  <si>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</si>
  <si>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</si>
  <si>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</si>
  <si>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</si>
  <si>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</si>
  <si>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</si>
  <si>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</si>
  <si>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</si>
  <si>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</si>
  <si>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</si>
  <si>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</si>
  <si>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</si>
  <si>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</si>
  <si>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</si>
  <si>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</si>
  <si>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</si>
  <si>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</si>
  <si>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</si>
  <si>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</si>
  <si>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</si>
  <si>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</si>
  <si>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</si>
  <si>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</si>
  <si>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</si>
  <si>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</si>
  <si>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</si>
  <si>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</si>
  <si>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</si>
  <si>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</si>
  <si>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</si>
  <si>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</si>
  <si>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</si>
  <si>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</si>
  <si>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</si>
  <si>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</si>
  <si>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</si>
  <si>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</si>
  <si>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</si>
  <si>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</si>
  <si>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</si>
  <si>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</si>
  <si>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</si>
  <si>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</si>
  <si>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</si>
  <si>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</si>
  <si>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</si>
  <si>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</si>
  <si>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</si>
  <si>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</si>
  <si>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</si>
  <si>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</si>
  <si>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</si>
  <si>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</si>
  <si>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</si>
  <si>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</si>
  <si>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</si>
  <si>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</si>
  <si>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</si>
  <si>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</si>
  <si>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</si>
  <si>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</si>
  <si>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</si>
  <si>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</si>
  <si>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</si>
  <si>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</si>
  <si>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</si>
  <si>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</si>
  <si>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</si>
  <si>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</si>
  <si>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</si>
  <si>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</si>
  <si>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</si>
  <si>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</si>
  <si>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</si>
  <si>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</si>
  <si>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</si>
  <si>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</si>
  <si>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</si>
  <si>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</si>
  <si>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</si>
  <si>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</si>
  <si>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</si>
  <si>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</si>
  <si>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</si>
  <si>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</si>
  <si>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</si>
  <si>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</si>
  <si>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</si>
  <si>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</si>
  <si>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</si>
  <si>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</si>
  <si>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</si>
  <si>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</si>
  <si>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</si>
  <si>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</si>
  <si>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</si>
  <si>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</si>
  <si>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</si>
  <si>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</si>
  <si>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</si>
  <si>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</si>
  <si>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</si>
  <si>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</si>
  <si>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</si>
  <si>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</si>
  <si>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</si>
  <si>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</si>
  <si>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</si>
  <si>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</si>
  <si>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</si>
  <si>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</si>
  <si>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</si>
  <si>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</si>
  <si>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</si>
  <si>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</si>
  <si>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</si>
  <si>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</si>
  <si>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</si>
  <si>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</si>
  <si>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</si>
  <si>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</si>
  <si>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</si>
  <si>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</si>
  <si>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</si>
  <si>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</si>
  <si>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</si>
  <si>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</si>
  <si>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</si>
  <si>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</si>
  <si>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</si>
  <si>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</si>
  <si>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</si>
  <si>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</si>
  <si>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</si>
  <si>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</si>
  <si>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</si>
  <si>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</si>
  <si>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</si>
  <si>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</si>
  <si>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</si>
  <si>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</si>
  <si>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</si>
  <si>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</si>
  <si>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</si>
  <si>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</si>
  <si>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</si>
  <si>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</si>
  <si>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</si>
  <si>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</si>
  <si>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</si>
  <si>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</si>
  <si>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</si>
  <si>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</si>
  <si>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</si>
  <si>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</si>
  <si>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</si>
  <si>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</si>
  <si>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</si>
  <si>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</si>
  <si>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</si>
  <si>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</si>
  <si>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</si>
  <si>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</si>
  <si>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</si>
  <si>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</si>
  <si>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</si>
  <si>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</si>
  <si>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</si>
  <si>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</si>
  <si>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</si>
  <si>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</si>
  <si>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</si>
  <si>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</si>
  <si>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</si>
  <si>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</si>
  <si>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</si>
  <si>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</si>
  <si>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</si>
  <si>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</si>
  <si>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</si>
  <si>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</si>
  <si>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</si>
  <si>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</si>
  <si>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</si>
  <si>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</si>
  <si>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</si>
  <si>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</si>
  <si>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</si>
  <si>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</si>
  <si>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</si>
  <si>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</si>
  <si>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</si>
  <si>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</si>
  <si>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</si>
  <si>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</si>
  <si>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</si>
  <si>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</si>
  <si>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</si>
  <si>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</si>
  <si>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</si>
  <si>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</si>
  <si>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</si>
  <si>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</si>
  <si>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</si>
  <si>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</si>
  <si>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</si>
  <si>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</si>
  <si>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</si>
  <si>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</si>
  <si>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</si>
  <si>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</si>
  <si>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</si>
  <si>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</si>
  <si>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</si>
  <si>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</si>
  <si>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</si>
  <si>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</si>
  <si>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</si>
  <si>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</si>
  <si>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</si>
  <si>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</si>
  <si>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</si>
  <si>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</si>
  <si>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</si>
  <si>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</si>
  <si>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</si>
  <si>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</si>
  <si>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</si>
  <si>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</si>
  <si>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</si>
  <si>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</si>
  <si>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</si>
  <si>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</si>
  <si>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</si>
  <si>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</si>
  <si>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</si>
  <si>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</si>
  <si>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</si>
  <si>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</si>
  <si>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</si>
  <si>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</si>
  <si>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</si>
  <si>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</si>
  <si>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</si>
  <si>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</si>
  <si>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</si>
  <si>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</si>
  <si>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</si>
  <si>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</si>
  <si>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</si>
  <si>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</si>
  <si>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</si>
  <si>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</si>
  <si>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</si>
  <si>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</si>
  <si>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</si>
  <si>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</si>
  <si>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</si>
  <si>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</si>
  <si>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</si>
  <si>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</si>
  <si>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</si>
  <si>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</si>
  <si>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</si>
  <si>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</si>
  <si>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</si>
  <si>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</si>
  <si>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</si>
  <si>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</si>
  <si>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</si>
  <si>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</si>
  <si>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</si>
  <si>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</si>
  <si>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</si>
  <si>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</si>
  <si>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</si>
  <si>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</si>
  <si>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</si>
  <si>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</si>
  <si>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</si>
  <si>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</si>
  <si>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</si>
  <si>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</si>
  <si>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</si>
  <si>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</si>
  <si>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</si>
  <si>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</si>
  <si>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</si>
  <si>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</si>
  <si>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</si>
  <si>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</si>
  <si>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</si>
  <si>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</si>
  <si>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</si>
  <si>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</si>
  <si>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</si>
  <si>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</si>
  <si>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</si>
  <si>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</si>
  <si>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</si>
  <si>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</si>
  <si>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</si>
  <si>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</si>
  <si>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</si>
  <si>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</si>
  <si>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</si>
  <si>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</si>
  <si>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</si>
  <si>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</si>
  <si>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</si>
  <si>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</si>
  <si>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</si>
  <si>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</si>
  <si>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</si>
  <si>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</si>
  <si>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</si>
  <si>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</si>
  <si>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</si>
  <si>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</si>
  <si>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</si>
  <si>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</si>
  <si>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</si>
  <si>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</si>
  <si>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</si>
  <si>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</si>
  <si>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</si>
  <si>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</si>
  <si>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</si>
  <si>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</si>
  <si>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</si>
  <si>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</si>
  <si>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</si>
  <si>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</si>
  <si>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</si>
  <si>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</si>
  <si>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</si>
  <si>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</si>
  <si>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</si>
  <si>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</si>
  <si>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</si>
  <si>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</si>
  <si>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</si>
  <si>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</si>
  <si>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</si>
  <si>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</si>
  <si>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</si>
  <si>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</si>
  <si>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</si>
  <si>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</si>
  <si>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</si>
  <si>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</si>
  <si>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</si>
  <si>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</si>
  <si>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</si>
  <si>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</si>
  <si>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</si>
  <si>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</si>
  <si>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</si>
  <si>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</si>
  <si>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</si>
  <si>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</si>
  <si>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</si>
  <si>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</si>
  <si>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</si>
  <si>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</si>
  <si>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</si>
  <si>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</si>
  <si>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</si>
  <si>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</si>
  <si>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</si>
  <si>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</si>
  <si>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</si>
  <si>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</si>
  <si>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</si>
  <si>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</si>
  <si>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</si>
  <si>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</si>
  <si>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</si>
  <si>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</si>
  <si>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</si>
  <si>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</si>
  <si>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</si>
  <si>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</si>
  <si>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</si>
  <si>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</si>
  <si>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</si>
  <si>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</si>
  <si>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</si>
  <si>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</si>
  <si>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</si>
  <si>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</si>
  <si>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</si>
  <si>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</si>
  <si>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</si>
  <si>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</si>
  <si>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</si>
  <si>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</si>
  <si>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</si>
  <si>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</si>
  <si>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</si>
  <si>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</si>
  <si>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</si>
  <si>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</si>
  <si>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</si>
  <si>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</si>
  <si>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</si>
  <si>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</si>
  <si>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</si>
  <si>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</si>
  <si>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</si>
  <si>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</si>
  <si>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</si>
  <si>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</si>
  <si>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</si>
  <si>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</si>
  <si>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</si>
  <si>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</si>
  <si>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</si>
  <si>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</si>
  <si>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</si>
  <si>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</si>
  <si>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</si>
  <si>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</si>
  <si>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</si>
  <si>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</si>
  <si>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</si>
  <si>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</si>
  <si>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</si>
  <si>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</si>
  <si>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</si>
  <si>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</si>
  <si>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</si>
  <si>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</si>
  <si>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</si>
  <si>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</si>
  <si>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</si>
  <si>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</si>
  <si>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</si>
  <si>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</si>
  <si>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</si>
  <si>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</si>
  <si>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</si>
  <si>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</si>
  <si>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</si>
  <si>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</si>
  <si>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</si>
  <si>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</si>
  <si>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</si>
  <si>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</si>
  <si>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</si>
  <si>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</si>
  <si>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</si>
  <si>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</si>
  <si>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</si>
  <si>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</si>
  <si>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</si>
  <si>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</si>
  <si>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</si>
  <si>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</si>
  <si>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</si>
  <si>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</si>
  <si>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</si>
  <si>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</si>
  <si>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</si>
  <si>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</si>
  <si>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</si>
  <si>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</si>
  <si>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</si>
  <si>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</si>
  <si>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</si>
  <si>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</si>
  <si>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</si>
  <si>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</si>
  <si>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</si>
  <si>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</si>
  <si>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</si>
  <si>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</si>
  <si>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</si>
  <si>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</si>
  <si>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</si>
  <si>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</si>
  <si>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</si>
  <si>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</si>
  <si>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</si>
  <si>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</si>
  <si>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</si>
  <si>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</si>
  <si>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</si>
  <si>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</si>
  <si>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</si>
  <si>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</si>
  <si>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</si>
  <si>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</si>
  <si>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</si>
  <si>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</si>
  <si>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</si>
  <si>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</si>
  <si>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</si>
  <si>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</si>
  <si>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</si>
  <si>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</si>
  <si>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</si>
  <si>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</si>
  <si>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</si>
  <si>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</si>
  <si>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</si>
  <si>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</si>
  <si>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</si>
  <si>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</si>
  <si>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</si>
  <si>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</si>
  <si>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</si>
  <si>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</si>
  <si>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</si>
  <si>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</si>
  <si>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</si>
  <si>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</si>
  <si>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</si>
  <si>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</si>
  <si>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</si>
  <si>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</si>
  <si>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</si>
  <si>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</si>
  <si>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</si>
  <si>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</si>
  <si>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</si>
  <si>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</si>
  <si>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</si>
  <si>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</si>
  <si>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</si>
  <si>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</si>
  <si>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</si>
  <si>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</si>
  <si>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</si>
  <si>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</si>
  <si>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</si>
  <si>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</si>
  <si>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</si>
  <si>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</si>
  <si>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</si>
  <si>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</si>
  <si>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</si>
  <si>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</si>
  <si>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</si>
  <si>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</si>
  <si>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</si>
  <si>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</si>
  <si>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</si>
  <si>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</si>
  <si>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</si>
  <si>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</si>
  <si>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</si>
  <si>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</si>
  <si>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</si>
  <si>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</si>
  <si>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</si>
  <si>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</si>
  <si>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</si>
  <si>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</si>
  <si>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</si>
  <si>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</si>
  <si>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</si>
  <si>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</si>
  <si>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</si>
  <si>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</si>
  <si>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</si>
  <si>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</si>
  <si>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</si>
  <si>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</si>
  <si>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</si>
  <si>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</si>
  <si>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</si>
  <si>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</si>
  <si>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</si>
  <si>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</si>
  <si>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</si>
  <si>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</si>
  <si>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</si>
  <si>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</si>
  <si>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</si>
  <si>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</si>
  <si>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</si>
  <si>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</si>
  <si>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</si>
  <si>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</si>
  <si>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</si>
  <si>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</si>
  <si>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</si>
  <si>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</si>
  <si>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</si>
  <si>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</si>
  <si>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</si>
  <si>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</si>
  <si>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</si>
  <si>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</si>
  <si>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</si>
  <si>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</si>
  <si>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</si>
  <si>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</si>
  <si>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</si>
  <si>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</si>
  <si>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</si>
  <si>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</si>
  <si>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</si>
  <si>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</si>
  <si>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</si>
  <si>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</si>
  <si>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</si>
  <si>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</si>
  <si>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</si>
  <si>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</si>
  <si>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</si>
  <si>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</si>
  <si>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</si>
  <si>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</si>
  <si>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</si>
  <si>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</si>
  <si>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</si>
  <si>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</si>
  <si>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</si>
  <si>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</si>
  <si>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</si>
  <si>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</si>
  <si>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</si>
  <si>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</si>
  <si>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</si>
  <si>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</si>
  <si>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</si>
  <si>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</si>
  <si>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</si>
  <si>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</si>
  <si>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</si>
  <si>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</si>
  <si>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</si>
  <si>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</si>
  <si>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</si>
  <si>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</si>
  <si>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</si>
  <si>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</si>
  <si>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</si>
  <si>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</si>
  <si>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</si>
  <si>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</si>
  <si>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</si>
  <si>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</si>
  <si>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</si>
  <si>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</si>
  <si>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</si>
  <si>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</si>
  <si>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</si>
  <si>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</si>
  <si>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</si>
  <si>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</si>
  <si>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</si>
  <si>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</si>
  <si>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</si>
  <si>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</si>
  <si>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</si>
  <si>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</si>
  <si>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</si>
  <si>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</si>
  <si>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</si>
  <si>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</si>
  <si>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</si>
  <si>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</si>
  <si>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</si>
  <si>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</si>
  <si>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</si>
  <si>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</si>
  <si>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</si>
  <si>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</si>
  <si>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</si>
  <si>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</si>
  <si>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</si>
  <si>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</si>
  <si>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</si>
  <si>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</si>
  <si>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</si>
  <si>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</si>
  <si>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</si>
  <si>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</si>
  <si>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</si>
  <si>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</si>
  <si>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</si>
  <si>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</si>
  <si>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</si>
  <si>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</si>
  <si>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</si>
  <si>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</si>
  <si>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</si>
  <si>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</si>
  <si>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</si>
  <si>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</si>
  <si>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</si>
  <si>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</si>
  <si>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</si>
  <si>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</si>
  <si>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</si>
  <si>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</si>
  <si>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</si>
  <si>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</si>
  <si>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</si>
  <si>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</si>
  <si>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</si>
  <si>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</si>
  <si>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</si>
  <si>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</si>
  <si>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</si>
  <si>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</si>
  <si>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</si>
  <si>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</si>
  <si>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</si>
  <si>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</si>
  <si>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</si>
  <si>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</si>
  <si>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</si>
  <si>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</si>
  <si>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</si>
  <si>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</si>
  <si>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</si>
  <si>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</si>
  <si>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</si>
  <si>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</si>
  <si>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</si>
  <si>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</si>
  <si>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</si>
  <si>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</si>
  <si>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</si>
  <si>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</si>
  <si>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</si>
  <si>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</si>
  <si>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</si>
  <si>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</si>
  <si>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</si>
  <si>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</si>
  <si>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</si>
  <si>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</si>
  <si>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</si>
  <si>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</si>
  <si>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</si>
  <si>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</si>
  <si>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</si>
  <si>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</si>
  <si>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</si>
  <si>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</si>
  <si>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</si>
  <si>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</si>
  <si>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</si>
  <si>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</si>
  <si>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</si>
  <si>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</si>
  <si>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</si>
  <si>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</si>
  <si>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</si>
  <si>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</si>
  <si>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</si>
  <si>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</si>
  <si>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</si>
  <si>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</si>
  <si>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</si>
  <si>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</si>
  <si>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</si>
  <si>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</si>
  <si>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</si>
  <si>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</si>
  <si>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</si>
  <si>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</si>
  <si>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</si>
  <si>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</si>
  <si>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</si>
  <si>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</si>
  <si>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</si>
  <si>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</si>
  <si>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</si>
  <si>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</si>
  <si>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</si>
  <si>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</si>
  <si>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</si>
  <si>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</si>
  <si>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</si>
  <si>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</si>
  <si>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</si>
  <si>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</si>
  <si>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</si>
  <si>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</si>
  <si>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</si>
  <si>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</si>
  <si>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</si>
  <si>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</si>
  <si>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</si>
  <si>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</si>
  <si>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</si>
  <si>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</si>
  <si>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</si>
  <si>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</si>
  <si>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</si>
  <si>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</si>
  <si>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</si>
  <si>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</si>
  <si>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</si>
  <si>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</si>
  <si>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</si>
  <si>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</si>
  <si>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</si>
  <si>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</si>
  <si>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</si>
  <si>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</si>
  <si>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</si>
  <si>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</si>
  <si>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</si>
  <si>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</si>
  <si>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</si>
  <si>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</si>
  <si>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</si>
  <si>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</si>
  <si>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</si>
  <si>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</si>
  <si>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</si>
  <si>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</si>
  <si>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</si>
  <si>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</si>
  <si>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</si>
  <si>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</si>
  <si>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</si>
  <si>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</si>
  <si>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</si>
  <si>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</si>
  <si>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</si>
  <si>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</si>
  <si>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</si>
  <si>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</si>
  <si>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</si>
  <si>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</si>
  <si>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</si>
  <si>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</si>
  <si>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</si>
  <si>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</si>
  <si>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</si>
  <si>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</si>
  <si>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</si>
  <si>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</si>
  <si>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</si>
  <si>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</si>
  <si>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</si>
  <si>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</si>
  <si>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</si>
  <si>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</si>
  <si>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</si>
  <si>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</si>
  <si>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</si>
  <si>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</si>
  <si>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</si>
  <si>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</si>
  <si>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</si>
  <si>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</si>
  <si>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</si>
  <si>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</si>
  <si>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</si>
  <si>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</si>
  <si>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</si>
  <si>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</si>
  <si>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</si>
  <si>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</si>
  <si>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</si>
  <si>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</si>
  <si>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</si>
  <si>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</si>
  <si>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</si>
  <si>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</si>
  <si>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</si>
  <si>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</si>
  <si>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</si>
  <si>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</si>
  <si>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</si>
  <si>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</si>
  <si>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</si>
  <si>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</si>
  <si>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</si>
  <si>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</si>
  <si>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</si>
  <si>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</si>
  <si>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</si>
  <si>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</si>
  <si>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</si>
  <si>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</si>
  <si>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</si>
  <si>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</si>
  <si>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</si>
  <si>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</si>
  <si>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</si>
  <si>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</si>
  <si>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</si>
  <si>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</si>
  <si>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</si>
  <si>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</si>
  <si>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</si>
  <si>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</si>
  <si>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</si>
  <si>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</si>
  <si>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</si>
  <si>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</si>
  <si>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</si>
  <si>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</si>
  <si>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</si>
  <si>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</si>
  <si>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</si>
  <si>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</si>
  <si>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</si>
  <si>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</si>
  <si>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</si>
  <si>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</si>
  <si>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</si>
  <si>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</si>
  <si>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</si>
  <si>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</si>
  <si>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</si>
  <si>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</si>
  <si>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</si>
  <si>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</si>
  <si>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</si>
  <si>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</si>
  <si>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</si>
  <si>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</si>
  <si>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</si>
  <si>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</si>
  <si>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</si>
  <si>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</si>
  <si>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</si>
  <si>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</si>
  <si>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</si>
  <si>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</si>
  <si>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</si>
  <si>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</si>
  <si>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</si>
  <si>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</si>
  <si>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</si>
  <si>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</si>
  <si>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</si>
  <si>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</si>
  <si>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</si>
  <si>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</si>
  <si>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</si>
  <si>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</si>
  <si>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</si>
  <si>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</si>
  <si>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</si>
  <si>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</si>
  <si>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</si>
  <si>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</si>
  <si>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</si>
  <si>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</si>
  <si>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</si>
  <si>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</si>
  <si>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</si>
  <si>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</si>
  <si>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</si>
  <si>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</si>
  <si>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</si>
  <si>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</si>
  <si>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</si>
  <si>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</si>
  <si>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</si>
  <si>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</si>
  <si>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</si>
  <si>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</si>
  <si>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</si>
  <si>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</si>
  <si>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</si>
  <si>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</si>
  <si>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</si>
  <si>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</si>
  <si>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</si>
  <si>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</si>
  <si>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</si>
  <si>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</si>
  <si>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</si>
  <si>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</si>
  <si>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</si>
  <si>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</si>
  <si>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</si>
  <si>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</si>
  <si>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</si>
  <si>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</si>
  <si>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</si>
  <si>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</si>
  <si>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</si>
  <si>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</si>
  <si>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</si>
  <si>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</si>
  <si>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</si>
  <si>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</si>
  <si>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</si>
  <si>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</si>
  <si>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</si>
  <si>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</si>
  <si>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</si>
  <si>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</si>
  <si>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</si>
  <si>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</si>
  <si>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</si>
  <si>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</si>
  <si>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</si>
  <si>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</si>
  <si>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</si>
  <si>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</si>
  <si>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</si>
  <si>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</si>
  <si>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</si>
  <si>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</si>
  <si>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</si>
  <si>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</si>
  <si>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</si>
  <si>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</si>
  <si>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</si>
  <si>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</si>
  <si>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</si>
  <si>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</si>
  <si>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</si>
  <si>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</si>
  <si>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</si>
  <si>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</si>
  <si>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</si>
  <si>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</si>
  <si>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</si>
  <si>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</si>
  <si>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</si>
  <si>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</si>
  <si>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</si>
  <si>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</si>
  <si>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</si>
  <si>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</si>
  <si>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</si>
  <si>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</si>
  <si>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</si>
  <si>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</si>
  <si>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</si>
  <si>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</si>
  <si>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</si>
  <si>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</si>
  <si>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</si>
  <si>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</si>
  <si>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</si>
  <si>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</si>
  <si>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</si>
  <si>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</si>
  <si>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</si>
  <si>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</si>
  <si>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</si>
  <si>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</si>
  <si>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</si>
  <si>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</si>
  <si>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</si>
  <si>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</si>
  <si>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</si>
  <si>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</si>
  <si>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</si>
  <si>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</si>
  <si>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</si>
  <si>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</si>
  <si>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</si>
  <si>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</si>
  <si>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</si>
  <si>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</si>
  <si>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</si>
  <si>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</si>
  <si>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</si>
  <si>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</si>
  <si>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</si>
  <si>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</si>
  <si>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</si>
  <si>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</si>
  <si>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</si>
  <si>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</si>
  <si>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</si>
  <si>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</si>
  <si>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</si>
  <si>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</si>
  <si>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</si>
  <si>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</si>
  <si>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</si>
  <si>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</si>
  <si>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</si>
  <si>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</si>
  <si>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</si>
  <si>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</si>
  <si>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</si>
  <si>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</si>
  <si>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</si>
  <si>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</si>
  <si>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</si>
  <si>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</si>
  <si>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</si>
  <si>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</si>
  <si>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</si>
  <si>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</si>
  <si>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</si>
  <si>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</si>
  <si>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</si>
  <si>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</si>
  <si>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</si>
  <si>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</si>
  <si>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</si>
  <si>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</si>
  <si>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</si>
  <si>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</si>
  <si>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</si>
  <si>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</si>
  <si>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</si>
  <si>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</si>
  <si>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</si>
  <si>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</si>
  <si>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</si>
  <si>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</si>
  <si>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</si>
  <si>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</si>
  <si>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</si>
  <si>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</si>
  <si>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</si>
  <si>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</si>
  <si>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</si>
  <si>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</si>
  <si>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</si>
  <si>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</si>
  <si>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</si>
  <si>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</si>
  <si>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</si>
  <si>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</si>
  <si>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</si>
  <si>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</si>
  <si>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</si>
  <si>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</si>
  <si>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</si>
  <si>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</si>
  <si>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</si>
  <si>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</si>
  <si>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</si>
  <si>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</si>
  <si>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</si>
  <si>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</si>
  <si>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</si>
  <si>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</si>
  <si>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</si>
  <si>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</si>
  <si>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</si>
  <si>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</si>
  <si>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</si>
  <si>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</si>
  <si>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</si>
  <si>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</si>
  <si>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</si>
  <si>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</si>
  <si>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</si>
  <si>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</si>
  <si>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</si>
  <si>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</si>
  <si>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</si>
  <si>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</si>
  <si>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</si>
  <si>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</si>
  <si>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</si>
  <si>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</si>
  <si>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</si>
  <si>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</si>
  <si>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</si>
  <si>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</si>
  <si>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</si>
  <si>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</si>
  <si>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</si>
  <si>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</si>
  <si>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</si>
  <si>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</si>
  <si>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</si>
  <si>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</si>
  <si>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</si>
  <si>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</si>
  <si>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</si>
  <si>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</si>
  <si>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</si>
  <si>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</si>
  <si>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</si>
  <si>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</si>
  <si>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</si>
  <si>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</si>
  <si>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</si>
  <si>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</si>
  <si>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</si>
  <si>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</si>
  <si>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</si>
  <si>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</si>
  <si>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</si>
  <si>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</si>
  <si>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</si>
  <si>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</si>
  <si>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</si>
  <si>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</si>
  <si>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</si>
  <si>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</si>
  <si>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</si>
  <si>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</si>
  <si>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</si>
  <si>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</si>
  <si>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</si>
  <si>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</si>
  <si>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</si>
  <si>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</si>
  <si>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</si>
  <si>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</si>
  <si>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</si>
  <si>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</si>
  <si>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</si>
  <si>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</si>
  <si>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</si>
  <si>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</si>
  <si>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</si>
  <si>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</si>
  <si>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</si>
  <si>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</si>
  <si>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</si>
  <si>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</si>
  <si>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</si>
  <si>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</si>
  <si>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</si>
  <si>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</si>
  <si>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</si>
  <si>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</si>
  <si>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</si>
  <si>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</si>
  <si>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</si>
  <si>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</si>
  <si>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</si>
  <si>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</si>
  <si>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</si>
  <si>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</si>
  <si>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</si>
  <si>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</si>
  <si>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</si>
  <si>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</si>
  <si>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</si>
  <si>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</si>
  <si>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</si>
  <si>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</si>
  <si>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</si>
  <si>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</si>
  <si>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</si>
  <si>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</si>
  <si>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</si>
  <si>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</si>
  <si>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</si>
  <si>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</si>
  <si>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</si>
  <si>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</si>
  <si>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</si>
  <si>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</si>
  <si>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</si>
  <si>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</si>
  <si>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</si>
  <si>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</si>
  <si>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</si>
  <si>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</si>
  <si>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</si>
  <si>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</si>
  <si>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</si>
  <si>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</si>
  <si>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</si>
  <si>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</si>
  <si>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</si>
  <si>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</si>
  <si>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</si>
  <si>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</si>
  <si>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</si>
  <si>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</si>
  <si>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</si>
  <si>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</si>
  <si>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</si>
  <si>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</si>
  <si>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</si>
  <si>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</si>
  <si>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</si>
  <si>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</si>
  <si>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</si>
  <si>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</si>
  <si>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</si>
  <si>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</si>
  <si>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</si>
  <si>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</si>
  <si>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</si>
  <si>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</si>
  <si>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</si>
  <si>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</si>
  <si>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</si>
  <si>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</si>
  <si>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</si>
  <si>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</si>
  <si>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</si>
  <si>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</si>
  <si>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</si>
  <si>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</si>
  <si>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</si>
  <si>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</si>
  <si>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</si>
  <si>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</si>
  <si>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</si>
  <si>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</si>
  <si>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</si>
  <si>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</si>
  <si>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</si>
  <si>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</si>
  <si>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</si>
  <si>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</si>
  <si>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</si>
  <si>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</si>
  <si>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</si>
  <si>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</si>
  <si>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</si>
  <si>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</si>
  <si>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</si>
  <si>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</si>
  <si>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</si>
  <si>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</si>
  <si>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</si>
  <si>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</si>
  <si>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</si>
  <si>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</si>
  <si>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</si>
  <si>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</si>
  <si>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</si>
  <si>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</si>
  <si>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</si>
  <si>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</si>
  <si>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</si>
  <si>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</si>
  <si>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</si>
  <si>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</si>
  <si>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</si>
  <si>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</si>
  <si>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</si>
  <si>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</si>
  <si>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</si>
  <si>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</si>
  <si>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</si>
  <si>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</si>
  <si>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</si>
  <si>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</si>
  <si>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</si>
  <si>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</si>
  <si>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</si>
  <si>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</si>
  <si>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</si>
  <si>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</si>
  <si>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</si>
  <si>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</si>
  <si>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</si>
  <si>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</si>
  <si>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</si>
  <si>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</si>
  <si>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</si>
  <si>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</si>
  <si>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</si>
  <si>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</si>
  <si>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</si>
  <si>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</si>
  <si>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</si>
  <si>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</si>
  <si>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</si>
  <si>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</si>
  <si>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</si>
  <si>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</si>
  <si>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</si>
  <si>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</si>
  <si>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</si>
  <si>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</si>
  <si>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</si>
  <si>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</si>
  <si>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</si>
  <si>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</si>
  <si>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</si>
  <si>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</si>
  <si>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</si>
  <si>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</si>
  <si>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</si>
  <si>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</si>
  <si>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</si>
  <si>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</si>
  <si>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</si>
  <si>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</si>
  <si>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</si>
  <si>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</si>
  <si>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</si>
  <si>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</si>
  <si>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</si>
  <si>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</si>
  <si>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</si>
  <si>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</si>
  <si>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</si>
  <si>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</si>
  <si>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</si>
  <si>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</si>
  <si>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</si>
  <si>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</si>
  <si>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</si>
  <si>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</si>
  <si>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</si>
  <si>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</si>
  <si>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</si>
  <si>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</si>
  <si>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</si>
  <si>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</si>
  <si>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</si>
  <si>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</si>
  <si>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</si>
  <si>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</si>
  <si>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</si>
  <si>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</si>
  <si>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</si>
  <si>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</si>
  <si>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</si>
  <si>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</si>
  <si>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</si>
  <si>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</si>
  <si>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</si>
  <si>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</si>
  <si>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</si>
  <si>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</si>
  <si>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</si>
  <si>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</si>
  <si>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</si>
  <si>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</si>
  <si>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</si>
  <si>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</si>
  <si>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</si>
  <si>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</si>
  <si>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</si>
  <si>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</si>
  <si>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</si>
  <si>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</si>
  <si>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</si>
  <si>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</si>
  <si>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</si>
  <si>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</si>
  <si>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</si>
  <si>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</si>
  <si>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</si>
  <si>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</si>
  <si>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</si>
  <si>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</si>
  <si>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</si>
  <si>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</si>
  <si>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</si>
  <si>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</si>
  <si>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</si>
  <si>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</si>
  <si>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</si>
  <si>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</si>
  <si>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</si>
  <si>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</si>
  <si>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</si>
  <si>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</si>
  <si>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</si>
  <si>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</si>
  <si>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</si>
  <si>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</si>
  <si>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</si>
  <si>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</si>
  <si>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</si>
  <si>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</si>
  <si>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</si>
  <si>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</si>
  <si>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</si>
  <si>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</si>
  <si>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</si>
  <si>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</si>
  <si>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</si>
  <si>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</si>
  <si>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</si>
  <si>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</si>
  <si>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</si>
  <si>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</si>
  <si>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</si>
  <si>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</si>
  <si>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</si>
  <si>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</si>
  <si>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</si>
  <si>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</si>
  <si>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</si>
  <si>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</si>
  <si>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</si>
  <si>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</si>
  <si>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</si>
  <si>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</si>
  <si>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</si>
  <si>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</si>
  <si>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</si>
  <si>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</si>
  <si>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</si>
  <si>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</si>
  <si>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</si>
  <si>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</si>
  <si>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</si>
  <si>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</si>
  <si>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</si>
  <si>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</si>
  <si>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</si>
  <si>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</si>
  <si>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</si>
  <si>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</si>
  <si>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</si>
  <si>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</si>
  <si>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</si>
  <si>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</si>
  <si>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</si>
  <si>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</si>
  <si>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</si>
  <si>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</si>
  <si>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</si>
  <si>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</si>
  <si>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</si>
  <si>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</si>
  <si>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</si>
  <si>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</si>
  <si>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</si>
  <si>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</si>
  <si>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</si>
  <si>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</si>
  <si>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</si>
  <si>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</si>
  <si>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</si>
  <si>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</si>
  <si>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</si>
  <si>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</si>
  <si>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</si>
  <si>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</si>
  <si>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</si>
  <si>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</si>
  <si>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</si>
  <si>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</si>
  <si>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</si>
  <si>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</si>
  <si>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</si>
  <si>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</si>
  <si>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</si>
  <si>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</si>
  <si>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</si>
  <si>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</si>
  <si>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</si>
  <si>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</si>
  <si>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</si>
  <si>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</si>
  <si>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</si>
  <si>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</si>
  <si>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</si>
  <si>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</si>
  <si>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</si>
  <si>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</si>
  <si>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</si>
  <si>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</si>
  <si>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</si>
  <si>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</si>
  <si>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</si>
  <si>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</si>
  <si>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</si>
  <si>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</si>
  <si>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</si>
  <si>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</si>
  <si>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</si>
  <si>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</si>
  <si>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</si>
  <si>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</si>
  <si>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</si>
  <si>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</si>
  <si>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</si>
  <si>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</si>
  <si>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</si>
  <si>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</si>
  <si>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</si>
  <si>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</si>
  <si>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</si>
  <si>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</si>
  <si>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</si>
  <si>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</si>
  <si>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</si>
  <si>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</si>
  <si>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</si>
  <si>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</si>
  <si>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</si>
  <si>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</si>
  <si>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</si>
  <si>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</si>
  <si>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</si>
  <si>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</si>
  <si>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</si>
  <si>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</si>
  <si>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</si>
  <si>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</si>
  <si>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</si>
  <si>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</si>
  <si>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</si>
  <si>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</si>
  <si>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</si>
  <si>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</si>
  <si>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</si>
  <si>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</si>
  <si>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</si>
  <si>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</si>
  <si>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</si>
  <si>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</si>
  <si>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</si>
  <si>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</si>
  <si>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</si>
  <si>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</si>
  <si>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</si>
  <si>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</si>
  <si>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</si>
  <si>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</si>
  <si>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</si>
  <si>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</si>
  <si>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</si>
  <si>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</si>
  <si>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</si>
  <si>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</si>
  <si>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</si>
  <si>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</si>
  <si>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</si>
  <si>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</si>
  <si>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</si>
  <si>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</si>
  <si>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</si>
  <si>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</si>
  <si>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</si>
  <si>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</si>
  <si>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</si>
  <si>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</si>
  <si>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</si>
  <si>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</si>
  <si>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</si>
  <si>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</si>
  <si>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</si>
  <si>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</si>
  <si>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</si>
  <si>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</si>
  <si>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</si>
  <si>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</si>
  <si>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</si>
  <si>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</si>
  <si>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</si>
  <si>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</si>
  <si>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</si>
  <si>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</si>
  <si>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</si>
  <si>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</si>
  <si>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</si>
  <si>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</si>
  <si>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</si>
  <si>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</si>
  <si>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</si>
  <si>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</si>
  <si>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</si>
  <si>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</si>
  <si>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</si>
  <si>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</si>
  <si>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</si>
  <si>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</si>
  <si>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</si>
  <si>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</si>
  <si>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</si>
  <si>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</si>
  <si>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</si>
  <si>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</si>
  <si>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</si>
  <si>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</si>
  <si>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</si>
  <si>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</si>
  <si>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</si>
  <si>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</si>
  <si>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</si>
  <si>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</si>
  <si>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</si>
  <si>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</si>
  <si>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</si>
  <si>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</si>
  <si>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</si>
  <si>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</si>
  <si>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</si>
  <si>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</si>
  <si>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</si>
  <si>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</si>
  <si>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</si>
  <si>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</si>
  <si>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</si>
  <si>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</si>
  <si>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</si>
  <si>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</si>
  <si>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</si>
  <si>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</si>
  <si>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</si>
  <si>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</si>
  <si>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</si>
  <si>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</si>
  <si>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</si>
  <si>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</si>
  <si>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</si>
  <si>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</si>
  <si>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</si>
  <si>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</si>
  <si>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</si>
  <si>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</si>
  <si>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</si>
  <si>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</si>
  <si>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</si>
  <si>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</si>
  <si>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</si>
  <si>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</si>
  <si>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</si>
  <si>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</si>
  <si>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</si>
  <si>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</si>
  <si>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</si>
  <si>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</si>
  <si>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</si>
  <si>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</si>
  <si>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</si>
  <si>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</si>
  <si>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</si>
  <si>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</si>
  <si>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</si>
  <si>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</si>
  <si>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</si>
  <si>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</si>
  <si>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</si>
  <si>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</si>
  <si>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</si>
  <si>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</si>
  <si>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</si>
  <si>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</si>
  <si>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</si>
  <si>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</si>
  <si>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</si>
  <si>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</si>
  <si>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</si>
  <si>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</si>
  <si>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</si>
  <si>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</si>
  <si>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</si>
  <si>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</si>
  <si>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</si>
  <si>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</si>
  <si>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</si>
  <si>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</si>
  <si>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</si>
  <si>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</si>
  <si>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</si>
  <si>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</si>
  <si>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</si>
  <si>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</si>
  <si>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</si>
  <si>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</si>
  <si>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</si>
  <si>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</si>
  <si>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</si>
  <si>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</si>
  <si>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</si>
  <si>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</si>
  <si>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</si>
  <si>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</si>
  <si>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</si>
  <si>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</si>
  <si>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</si>
  <si>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</si>
  <si>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</si>
  <si>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</si>
  <si>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</si>
  <si>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</si>
  <si>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</si>
  <si>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</si>
  <si>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</si>
  <si>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</si>
  <si>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</si>
  <si>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</si>
  <si>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</si>
  <si>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</si>
  <si>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</si>
  <si>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</si>
  <si>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</si>
  <si>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</si>
  <si>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</si>
  <si>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</si>
  <si>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</si>
  <si>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</si>
  <si>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</si>
  <si>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</si>
  <si>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</si>
  <si>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</si>
  <si>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</si>
  <si>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</si>
  <si>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</si>
  <si>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</si>
  <si>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</si>
  <si>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</si>
  <si>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</si>
  <si>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</si>
  <si>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</si>
  <si>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</si>
  <si>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</si>
  <si>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</si>
  <si>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</si>
  <si>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</si>
  <si>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</si>
  <si>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</si>
  <si>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</si>
  <si>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</si>
  <si>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</si>
  <si>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</si>
  <si>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</si>
  <si>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</si>
  <si>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</si>
  <si>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</si>
  <si>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</si>
  <si>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</si>
  <si>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</si>
  <si>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</si>
  <si>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</si>
  <si>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</si>
  <si>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</si>
  <si>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</si>
  <si>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</si>
  <si>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</si>
  <si>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</si>
  <si>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</si>
  <si>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</si>
  <si>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</si>
  <si>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</si>
  <si>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</si>
  <si>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</si>
  <si>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</si>
  <si>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</si>
  <si>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</si>
  <si>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</si>
  <si>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</si>
  <si>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</si>
  <si>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</si>
  <si>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</si>
  <si>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</si>
  <si>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</si>
  <si>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</si>
  <si>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</si>
  <si>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</si>
  <si>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</si>
  <si>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</si>
  <si>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</si>
  <si>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</si>
  <si>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</si>
  <si>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</si>
  <si>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</si>
  <si>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</si>
  <si>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</si>
  <si>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</si>
  <si>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</si>
  <si>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</si>
  <si>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</si>
  <si>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</si>
  <si>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</si>
  <si>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</si>
  <si>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</si>
  <si>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</si>
  <si>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</si>
  <si>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</si>
  <si>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</si>
  <si>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</si>
  <si>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</si>
  <si>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</si>
  <si>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</si>
  <si>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</si>
  <si>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</si>
  <si>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</si>
  <si>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</si>
  <si>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</si>
  <si>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</si>
  <si>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</si>
  <si>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</si>
  <si>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</si>
  <si>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</si>
  <si>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</si>
  <si>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</si>
  <si>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</si>
  <si>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</si>
  <si>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</si>
  <si>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</si>
  <si>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</si>
  <si>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</si>
  <si>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</si>
  <si>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</si>
  <si>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</si>
  <si>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</si>
  <si>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</si>
  <si>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</si>
  <si>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</si>
  <si>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</si>
  <si>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</si>
  <si>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</si>
  <si>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</si>
  <si>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</si>
  <si>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</si>
  <si>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</si>
  <si>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</si>
  <si>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</si>
  <si>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</si>
  <si>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</si>
  <si>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</si>
  <si>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</si>
  <si>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</si>
  <si>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</si>
  <si>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</si>
  <si>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</si>
  <si>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</si>
  <si>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</si>
  <si>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</si>
  <si>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</si>
  <si>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</si>
  <si>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</si>
  <si>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</si>
  <si>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</si>
  <si>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</si>
  <si>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</si>
  <si>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</si>
  <si>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</si>
  <si>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</si>
  <si>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</si>
  <si>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</si>
  <si>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</si>
  <si>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</si>
  <si>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</si>
  <si>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</si>
  <si>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</si>
  <si>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</si>
  <si>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</si>
  <si>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</si>
  <si>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</si>
  <si>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</si>
  <si>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</si>
  <si>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</si>
  <si>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</si>
  <si>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</si>
  <si>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</si>
  <si>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</si>
  <si>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</si>
  <si>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</si>
  <si>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</si>
  <si>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</si>
  <si>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</si>
  <si>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</si>
  <si>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</si>
  <si>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</si>
  <si>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</si>
  <si>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</si>
  <si>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</si>
  <si>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</si>
  <si>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</si>
  <si>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</si>
  <si>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</si>
  <si>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</si>
  <si>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</si>
  <si>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</si>
  <si>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</si>
  <si>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</si>
  <si>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</si>
  <si>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</si>
  <si>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</si>
  <si>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</si>
  <si>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</si>
  <si>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</si>
  <si>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</si>
  <si>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</si>
  <si>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</si>
  <si>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</si>
  <si>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</si>
  <si>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</si>
  <si>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</si>
  <si>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</si>
  <si>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</si>
  <si>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</si>
  <si>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</si>
  <si>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</si>
  <si>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</si>
  <si>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</si>
  <si>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</si>
  <si>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</si>
  <si>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</si>
  <si>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</si>
  <si>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</si>
  <si>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</si>
  <si>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</si>
  <si>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</si>
  <si>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</si>
  <si>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</si>
  <si>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</si>
  <si>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</si>
  <si>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</si>
  <si>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</si>
  <si>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</si>
  <si>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</si>
  <si>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</si>
  <si>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</si>
  <si>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</si>
  <si>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</si>
  <si>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</si>
  <si>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</si>
  <si>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</si>
  <si>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</si>
  <si>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</si>
  <si>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</si>
  <si>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</si>
  <si>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</si>
  <si>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</si>
  <si>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</si>
  <si>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</si>
  <si>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</si>
  <si>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</si>
  <si>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</si>
  <si>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</si>
  <si>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</si>
  <si>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</si>
  <si>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</si>
  <si>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</si>
  <si>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</si>
  <si>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</si>
  <si>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</si>
  <si>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</si>
  <si>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</si>
  <si>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</si>
  <si>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</si>
  <si>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</si>
  <si>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</si>
  <si>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</si>
  <si>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</si>
  <si>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</si>
  <si>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</si>
  <si>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</si>
  <si>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</si>
  <si>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</si>
  <si>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</si>
  <si>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</si>
  <si>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</si>
  <si>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</si>
  <si>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</si>
  <si>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</si>
  <si>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</si>
  <si>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</si>
  <si>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</si>
  <si>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</si>
  <si>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</si>
  <si>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</si>
  <si>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</si>
  <si>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</si>
  <si>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</si>
  <si>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</si>
  <si>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</si>
  <si>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</si>
  <si>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</si>
  <si>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</si>
  <si>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</si>
  <si>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</si>
  <si>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</si>
  <si>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</si>
  <si>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</si>
  <si>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</si>
  <si>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</si>
  <si>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</si>
  <si>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</si>
  <si>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</si>
  <si>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</si>
  <si>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</si>
  <si>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</si>
  <si>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</si>
  <si>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</si>
  <si>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</si>
  <si>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</si>
  <si>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</si>
  <si>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</si>
  <si>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</si>
  <si>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</si>
  <si>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</si>
  <si>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</si>
  <si>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</si>
  <si>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</si>
  <si>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</si>
  <si>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</si>
  <si>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</si>
  <si>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</si>
  <si>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</si>
  <si>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</si>
  <si>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</si>
  <si>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</si>
  <si>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</si>
  <si>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</si>
  <si>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</si>
  <si>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</si>
  <si>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</si>
  <si>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</si>
  <si>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</si>
  <si>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</si>
  <si>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</si>
  <si>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</si>
  <si>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</si>
  <si>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</si>
  <si>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</si>
  <si>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</si>
  <si>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</si>
  <si>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</si>
  <si>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</si>
  <si>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</si>
  <si>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</si>
  <si>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</si>
  <si>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</si>
  <si>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</si>
  <si>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</si>
  <si>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</si>
  <si>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</si>
  <si>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</si>
  <si>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</si>
  <si>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</si>
  <si>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</si>
  <si>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</si>
  <si>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</si>
  <si>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</si>
  <si>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</si>
  <si>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</si>
  <si>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</si>
  <si>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</si>
  <si>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</si>
  <si>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</si>
  <si>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</si>
  <si>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</si>
  <si>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</si>
  <si>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</si>
  <si>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</si>
  <si>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</si>
  <si>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</si>
  <si>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</si>
  <si>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</si>
  <si>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</si>
  <si>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</si>
  <si>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</si>
  <si>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</si>
  <si>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</si>
  <si>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</si>
  <si>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</si>
  <si>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</si>
  <si>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</si>
  <si>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</si>
  <si>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</si>
  <si>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</si>
  <si>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</si>
  <si>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</si>
  <si>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</si>
  <si>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</si>
  <si>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</si>
  <si>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</si>
  <si>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</si>
  <si>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</si>
  <si>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</si>
  <si>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</si>
  <si>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</si>
  <si>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</si>
  <si>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</si>
  <si>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</si>
  <si>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</si>
  <si>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</si>
  <si>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</si>
  <si>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</si>
  <si>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</si>
  <si>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</si>
  <si>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</si>
  <si>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</si>
  <si>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</si>
  <si>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</si>
  <si>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</si>
  <si>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</si>
  <si>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</si>
  <si>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</si>
  <si>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</si>
  <si>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</si>
  <si>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</si>
  <si>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</si>
  <si>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</si>
  <si>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</si>
  <si>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</si>
  <si>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</si>
  <si>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</si>
  <si>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</si>
  <si>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</si>
  <si>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</si>
  <si>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</si>
  <si>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</si>
  <si>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</si>
  <si>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</si>
  <si>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</si>
  <si>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</si>
  <si>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</si>
  <si>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</si>
  <si>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</si>
  <si>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</si>
  <si>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</si>
  <si>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</si>
  <si>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</si>
  <si>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</si>
  <si>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</si>
  <si>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</si>
  <si>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</si>
  <si>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</si>
  <si>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</si>
  <si>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</si>
  <si>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</si>
  <si>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</si>
  <si>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</si>
  <si>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</si>
  <si>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</si>
  <si>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</si>
  <si>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</si>
  <si>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</si>
  <si>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</si>
  <si>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</si>
  <si>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</si>
  <si>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</si>
  <si>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</si>
  <si>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</si>
  <si>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</si>
  <si>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</si>
  <si>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</si>
  <si>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</si>
  <si>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</si>
  <si>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</si>
  <si>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</si>
  <si>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</si>
  <si>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</si>
  <si>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</si>
  <si>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</si>
  <si>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</si>
  <si>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</si>
  <si>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</si>
  <si>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</si>
  <si>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</si>
  <si>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</si>
  <si>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</si>
  <si>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</si>
  <si>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</si>
  <si>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</si>
  <si>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</si>
  <si>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</si>
  <si>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</si>
  <si>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</si>
  <si>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</si>
  <si>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</si>
  <si>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</si>
  <si>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</si>
  <si>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</si>
  <si>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</si>
  <si>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</si>
  <si>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</si>
  <si>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</si>
  <si>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</si>
  <si>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</si>
  <si>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</si>
  <si>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</si>
  <si>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</si>
  <si>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</si>
  <si>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</si>
  <si>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</si>
  <si>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</si>
  <si>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</si>
  <si>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</si>
  <si>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</si>
  <si>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</si>
  <si>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</si>
  <si>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</si>
  <si>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</si>
  <si>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</si>
  <si>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</si>
  <si>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</si>
  <si>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</si>
  <si>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</si>
  <si>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</si>
  <si>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</si>
  <si>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</si>
  <si>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</si>
  <si>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</si>
  <si>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</si>
  <si>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</si>
  <si>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</si>
  <si>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</si>
  <si>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</si>
  <si>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</si>
  <si>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</si>
  <si>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</si>
  <si>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</si>
  <si>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</si>
  <si>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</si>
  <si>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</si>
  <si>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</si>
  <si>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</si>
  <si>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</si>
  <si>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</si>
  <si>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</si>
  <si>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</si>
  <si>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</si>
  <si>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</si>
  <si>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</si>
  <si>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</si>
  <si>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</si>
  <si>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</si>
  <si>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</si>
  <si>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</si>
  <si>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</si>
  <si>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</si>
  <si>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</si>
  <si>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</si>
  <si>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</si>
  <si>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</si>
  <si>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</si>
  <si>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</si>
  <si>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</si>
  <si>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</si>
  <si>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</si>
  <si>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</si>
  <si>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</si>
  <si>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</si>
  <si>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</si>
  <si>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</si>
  <si>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</si>
  <si>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</si>
  <si>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</si>
  <si>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</si>
  <si>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</si>
  <si>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</si>
  <si>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</si>
  <si>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</si>
  <si>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</si>
  <si>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</si>
  <si>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</si>
  <si>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</si>
  <si>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</si>
  <si>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</si>
  <si>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</si>
  <si>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</si>
  <si>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</si>
  <si>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</si>
  <si>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</si>
  <si>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</si>
  <si>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</si>
  <si>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</si>
  <si>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</si>
  <si>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</si>
  <si>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</si>
  <si>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</si>
  <si>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</si>
  <si>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</si>
  <si>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</si>
  <si>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</si>
  <si>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</si>
  <si>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</si>
  <si>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</si>
  <si>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</si>
  <si>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</si>
  <si>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</si>
  <si>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</si>
  <si>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</si>
  <si>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</si>
  <si>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</si>
  <si>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</si>
  <si>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</si>
  <si>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</si>
  <si>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</si>
  <si>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</si>
  <si>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</si>
  <si>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</si>
  <si>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</si>
  <si>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</si>
  <si>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</si>
  <si>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</si>
  <si>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</si>
  <si>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</si>
  <si>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</si>
  <si>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</si>
  <si>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</si>
  <si>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</si>
  <si>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</si>
  <si>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</si>
  <si>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</si>
  <si>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</si>
  <si>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</si>
  <si>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</si>
  <si>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</si>
  <si>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</si>
  <si>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</si>
  <si>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</si>
  <si>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</si>
  <si>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</si>
  <si>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</si>
  <si>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</si>
  <si>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</si>
  <si>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</si>
  <si>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</si>
  <si>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</si>
  <si>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</si>
  <si>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</si>
  <si>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</si>
  <si>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</si>
  <si>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</si>
  <si>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</si>
  <si>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</si>
  <si>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</si>
  <si>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</si>
  <si>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</si>
  <si>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</si>
  <si>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</si>
  <si>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</si>
  <si>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</si>
  <si>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</si>
  <si>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</si>
  <si>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</si>
  <si>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</si>
  <si>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</si>
  <si>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</si>
  <si>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</si>
  <si>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</si>
  <si>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</si>
  <si>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</si>
  <si>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</si>
  <si>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</si>
  <si>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</si>
  <si>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</si>
  <si>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</si>
  <si>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</si>
  <si>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</si>
  <si>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</si>
  <si>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</si>
  <si>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</si>
  <si>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</si>
  <si>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</si>
  <si>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</si>
  <si>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</si>
  <si>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</si>
  <si>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</si>
  <si>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</si>
  <si>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</si>
  <si>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</si>
  <si>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</si>
  <si>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</si>
  <si>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</si>
  <si>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</si>
  <si>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</si>
  <si>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</si>
  <si>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</si>
  <si>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</si>
  <si>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</si>
  <si>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</si>
  <si>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</si>
  <si>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</si>
  <si>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</si>
  <si>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</si>
  <si>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</si>
  <si>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</si>
  <si>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</si>
  <si>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</si>
  <si>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</si>
  <si>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</si>
  <si>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</si>
  <si>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</si>
  <si>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</si>
  <si>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</si>
  <si>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</si>
  <si>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</si>
  <si>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</si>
  <si>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</si>
  <si>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</si>
  <si>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</si>
  <si>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</si>
  <si>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</si>
  <si>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</si>
  <si>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</si>
  <si>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</si>
  <si>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</si>
  <si>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</si>
  <si>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</si>
  <si>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</si>
  <si>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</si>
  <si>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</si>
  <si>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</si>
  <si>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</si>
  <si>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</si>
  <si>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</si>
  <si>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</si>
  <si>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</si>
  <si>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</si>
  <si>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</si>
  <si>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</si>
  <si>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</si>
  <si>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</si>
  <si>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</si>
  <si>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</si>
  <si>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</si>
  <si>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</si>
  <si>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</si>
  <si>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</si>
  <si>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</si>
  <si>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</si>
  <si>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</si>
  <si>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</si>
  <si>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</si>
  <si>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</si>
  <si>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</si>
  <si>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</si>
  <si>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</si>
  <si>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</si>
  <si>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</si>
  <si>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</si>
  <si>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</si>
  <si>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</si>
  <si>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</si>
  <si>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</si>
  <si>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</si>
  <si>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</si>
  <si>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</si>
  <si>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</si>
  <si>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</si>
  <si>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</si>
  <si>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</si>
  <si>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</si>
  <si>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</si>
  <si>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</si>
  <si>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</si>
  <si>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</si>
  <si>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</si>
  <si>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</si>
  <si>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</si>
  <si>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</si>
  <si>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</si>
  <si>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</si>
  <si>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</si>
  <si>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</si>
  <si>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</si>
  <si>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</si>
  <si>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</si>
  <si>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</si>
  <si>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</si>
  <si>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</si>
  <si>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</si>
  <si>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</si>
  <si>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</si>
  <si>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</si>
  <si>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</si>
  <si>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</si>
  <si>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</si>
  <si>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</si>
  <si>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</si>
  <si>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</si>
  <si>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</si>
  <si>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</si>
  <si>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</si>
  <si>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</si>
  <si>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</si>
  <si>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</si>
  <si>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</si>
  <si>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</si>
  <si>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</si>
  <si>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</si>
  <si>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</si>
  <si>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</si>
  <si>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</si>
  <si>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</si>
  <si>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</si>
  <si>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</si>
  <si>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</si>
  <si>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</si>
  <si>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</si>
  <si>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</si>
  <si>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</si>
  <si>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</si>
  <si>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</si>
  <si>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</si>
  <si>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</si>
  <si>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</si>
  <si>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</si>
  <si>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</si>
  <si>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</si>
  <si>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</si>
  <si>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</si>
  <si>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</si>
  <si>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</si>
  <si>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</si>
  <si>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</si>
  <si>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</si>
  <si>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</si>
  <si>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</si>
  <si>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</si>
  <si>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</si>
  <si>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</si>
  <si>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</si>
  <si>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</si>
  <si>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</si>
  <si>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</si>
  <si>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</si>
  <si>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</si>
  <si>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</si>
  <si>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</si>
  <si>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</si>
  <si>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</si>
  <si>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</si>
  <si>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</si>
  <si>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</si>
  <si>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</si>
  <si>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</si>
  <si>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</si>
  <si>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</si>
  <si>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</si>
  <si>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</si>
  <si>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</si>
  <si>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</si>
  <si>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</si>
  <si>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</si>
  <si>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</si>
  <si>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</si>
  <si>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</si>
  <si>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</si>
  <si>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</si>
  <si>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</si>
  <si>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</si>
  <si>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</si>
  <si>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</si>
  <si>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</si>
  <si>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</si>
  <si>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</si>
  <si>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</si>
  <si>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</si>
  <si>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</si>
  <si>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</si>
  <si>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</si>
  <si>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</si>
  <si>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</si>
  <si>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</si>
  <si>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</si>
  <si>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</si>
  <si>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</si>
  <si>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</si>
  <si>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</si>
  <si>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</si>
  <si>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</si>
  <si>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</si>
  <si>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</si>
  <si>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</si>
  <si>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</si>
  <si>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</si>
  <si>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</si>
  <si>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</si>
  <si>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</si>
  <si>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</si>
  <si>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</si>
  <si>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</si>
  <si>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</si>
  <si>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</si>
  <si>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</si>
  <si>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</si>
  <si>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</si>
  <si>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</si>
  <si>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</si>
  <si>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</si>
  <si>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</si>
  <si>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</si>
  <si>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</si>
  <si>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</si>
  <si>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</si>
  <si>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</si>
  <si>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</si>
  <si>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</si>
  <si>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</si>
  <si>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</si>
  <si>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</si>
  <si>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</si>
  <si>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</si>
  <si>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</si>
  <si>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</si>
  <si>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</si>
  <si>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</si>
  <si>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</si>
  <si>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</si>
  <si>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</si>
  <si>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</si>
  <si>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</si>
  <si>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</si>
  <si>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</si>
  <si>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</si>
  <si>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</si>
  <si>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</si>
  <si>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</si>
  <si>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</si>
  <si>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</si>
  <si>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</si>
  <si>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</si>
  <si>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</si>
  <si>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</si>
  <si>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</si>
  <si>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</si>
  <si>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</si>
  <si>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</si>
  <si>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</si>
  <si>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</si>
  <si>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</si>
  <si>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</si>
  <si>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</si>
  <si>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</si>
  <si>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</si>
  <si>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</si>
  <si>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</si>
  <si>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</si>
  <si>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</si>
  <si>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</si>
  <si>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</si>
  <si>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</si>
  <si>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</si>
  <si>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</si>
  <si>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</si>
  <si>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</si>
  <si>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</si>
  <si>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</si>
  <si>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</si>
  <si>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</si>
  <si>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</si>
  <si>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</si>
  <si>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</si>
  <si>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</si>
  <si>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</si>
  <si>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</si>
  <si>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</si>
  <si>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</si>
  <si>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</si>
  <si>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</si>
  <si>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</si>
  <si>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</si>
  <si>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</si>
  <si>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</si>
  <si>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</si>
  <si>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</si>
  <si>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</si>
  <si>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</si>
  <si>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</si>
  <si>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</si>
  <si>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</si>
  <si>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</si>
  <si>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</si>
  <si>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</si>
  <si>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</si>
  <si>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</si>
  <si>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</si>
  <si>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</si>
  <si>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</si>
  <si>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</si>
  <si>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</si>
  <si>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</si>
  <si>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</si>
  <si>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</si>
  <si>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</si>
  <si>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</si>
  <si>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</si>
  <si>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</si>
  <si>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</si>
  <si>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</si>
  <si>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</si>
  <si>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</si>
  <si>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</si>
  <si>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</si>
  <si>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</si>
  <si>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</si>
  <si>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</si>
  <si>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</si>
  <si>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</si>
  <si>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</si>
  <si>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</si>
  <si>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</si>
  <si>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</si>
  <si>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</si>
  <si>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</si>
  <si>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</si>
  <si>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</si>
  <si>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</si>
  <si>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</si>
  <si>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</si>
  <si>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</si>
  <si>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</si>
  <si>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</si>
  <si>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</si>
  <si>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</si>
  <si>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</si>
  <si>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</si>
  <si>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</si>
  <si>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</si>
  <si>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</si>
  <si>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</si>
  <si>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</si>
  <si>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</si>
  <si>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</si>
  <si>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</si>
  <si>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</si>
  <si>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</si>
  <si>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</si>
  <si>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</si>
  <si>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</si>
  <si>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</si>
  <si>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</si>
  <si>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</si>
  <si>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</si>
  <si>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</si>
  <si>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</si>
  <si>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</si>
  <si>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</si>
  <si>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</si>
  <si>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</si>
  <si>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</si>
  <si>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</si>
  <si>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</si>
  <si>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</si>
  <si>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</si>
  <si>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</si>
  <si>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</si>
  <si>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</si>
  <si>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</si>
  <si>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</si>
  <si>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</si>
  <si>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</si>
  <si>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</si>
  <si>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</si>
  <si>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</si>
  <si>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</si>
  <si>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</si>
  <si>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</si>
  <si>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</si>
  <si>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</si>
  <si>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</si>
  <si>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</si>
  <si>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</si>
  <si>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</si>
  <si>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</si>
  <si>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</si>
  <si>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</si>
  <si>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</si>
  <si>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</si>
  <si>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</si>
  <si>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</si>
  <si>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</si>
  <si>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</si>
  <si>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</si>
  <si>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</si>
  <si>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</si>
  <si>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</si>
  <si>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</si>
  <si>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</si>
  <si>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</si>
  <si>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</si>
  <si>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</si>
  <si>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</si>
  <si>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</si>
  <si>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</si>
  <si>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</si>
  <si>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</si>
  <si>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</si>
  <si>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</si>
  <si>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</si>
  <si>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</si>
  <si>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</si>
  <si>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</si>
  <si>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</si>
  <si>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</si>
  <si>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</si>
  <si>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</si>
  <si>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</si>
  <si>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</si>
  <si>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</si>
  <si>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</si>
  <si>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</si>
  <si>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</si>
  <si>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</si>
  <si>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</si>
  <si>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</si>
  <si>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</si>
  <si>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</si>
  <si>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</si>
  <si>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</si>
  <si>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</si>
  <si>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</si>
  <si>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</si>
  <si>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</si>
  <si>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</si>
  <si>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</si>
  <si>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</si>
  <si>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</si>
  <si>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</si>
  <si>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</si>
  <si>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</si>
  <si>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</si>
  <si>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</si>
  <si>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</si>
  <si>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</si>
  <si>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</si>
  <si>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</si>
  <si>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</si>
  <si>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</si>
  <si>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</si>
  <si>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</si>
  <si>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</si>
  <si>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</si>
  <si>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</si>
  <si>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</si>
  <si>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</si>
  <si>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</si>
  <si>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</si>
  <si>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</si>
  <si>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</si>
  <si>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</si>
  <si>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</si>
  <si>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</si>
  <si>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</si>
  <si>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</si>
  <si>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</si>
  <si>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</si>
  <si>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</si>
  <si>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</si>
  <si>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</si>
  <si>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</si>
  <si>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</si>
  <si>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</si>
  <si>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</si>
  <si>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</si>
  <si>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</si>
  <si>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</si>
  <si>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</si>
  <si>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</si>
  <si>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</si>
  <si>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</si>
  <si>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</si>
  <si>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</si>
  <si>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</si>
  <si>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</si>
  <si>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</si>
  <si>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</si>
  <si>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</si>
  <si>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</si>
  <si>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</si>
  <si>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</si>
  <si>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</si>
  <si>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</si>
  <si>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</si>
  <si>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</si>
  <si>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</si>
  <si>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</si>
  <si>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</si>
  <si>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</si>
  <si>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</si>
  <si>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</si>
  <si>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</si>
  <si>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</si>
  <si>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</si>
  <si>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</si>
  <si>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</si>
  <si>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</si>
  <si>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</si>
  <si>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</si>
  <si>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</si>
  <si>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</si>
  <si>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</si>
  <si>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</si>
  <si>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</si>
  <si>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</si>
  <si>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</si>
  <si>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</si>
  <si>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</si>
  <si>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</si>
  <si>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</si>
  <si>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</si>
  <si>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</si>
  <si>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</si>
  <si>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</si>
  <si>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</si>
  <si>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</si>
  <si>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</si>
  <si>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</si>
  <si>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</si>
  <si>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</si>
  <si>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</si>
  <si>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</si>
  <si>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</si>
  <si>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</si>
  <si>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</si>
  <si>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</si>
  <si>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</si>
  <si>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</si>
  <si>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</si>
  <si>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</si>
  <si>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</si>
  <si>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</si>
  <si>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</si>
  <si>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</si>
  <si>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</si>
  <si>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</si>
  <si>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</si>
  <si>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</si>
  <si>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</si>
  <si>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</si>
  <si>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</si>
  <si>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</si>
  <si>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</si>
  <si>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</si>
  <si>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</si>
  <si>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</si>
  <si>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</si>
  <si>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</si>
  <si>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</si>
  <si>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</si>
  <si>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</si>
  <si>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</si>
  <si>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</si>
  <si>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</si>
  <si>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</si>
  <si>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</si>
  <si>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</si>
  <si>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</si>
  <si>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</si>
  <si>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</si>
  <si>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</si>
  <si>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</si>
  <si>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</si>
  <si>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</si>
  <si>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</si>
  <si>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</si>
  <si>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</si>
  <si>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</si>
  <si>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</si>
  <si>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</si>
  <si>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</si>
  <si>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</si>
  <si>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</si>
  <si>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</si>
  <si>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</si>
  <si>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</si>
  <si>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</si>
  <si>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</si>
  <si>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</si>
  <si>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</si>
  <si>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</si>
  <si>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</si>
  <si>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</si>
  <si>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</si>
  <si>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</si>
  <si>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</si>
  <si>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</si>
  <si>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</si>
  <si>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</si>
  <si>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</si>
  <si>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</si>
  <si>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</si>
  <si>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</si>
  <si>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</si>
  <si>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</si>
  <si>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</si>
  <si>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</si>
  <si>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</si>
  <si>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</si>
  <si>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</si>
  <si>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</si>
  <si>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</si>
  <si>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</si>
  <si>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</si>
  <si>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</si>
  <si>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</si>
  <si>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</si>
  <si>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</si>
  <si>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</si>
  <si>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</si>
  <si>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</si>
  <si>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</si>
  <si>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</si>
  <si>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</si>
  <si>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</si>
  <si>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</si>
  <si>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</si>
  <si>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</si>
  <si>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</si>
  <si>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</si>
  <si>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</si>
  <si>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</si>
  <si>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</si>
  <si>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</si>
  <si>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</si>
  <si>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</si>
  <si>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</si>
  <si>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</si>
  <si>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</si>
  <si>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</si>
  <si>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</si>
  <si>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</si>
  <si>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</si>
  <si>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</si>
  <si>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</si>
  <si>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</si>
  <si>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</si>
  <si>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</si>
  <si>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</si>
  <si>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</si>
  <si>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</si>
  <si>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</si>
  <si>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</si>
  <si>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</si>
  <si>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</si>
  <si>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</si>
  <si>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</si>
  <si>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</si>
  <si>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</si>
  <si>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</si>
  <si>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</si>
  <si>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</si>
  <si>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</si>
  <si>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</si>
  <si>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</si>
  <si>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</si>
  <si>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</si>
  <si>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</si>
  <si>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</si>
  <si>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</si>
  <si>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</si>
  <si>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</si>
  <si>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</si>
  <si>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</si>
  <si>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</si>
  <si>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</si>
  <si>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</si>
  <si>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</si>
  <si>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</si>
  <si>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</si>
  <si>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</si>
  <si>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</si>
  <si>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</si>
  <si>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</si>
  <si>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</si>
  <si>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</si>
  <si>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</si>
  <si>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</si>
  <si>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</si>
  <si>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</si>
  <si>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</si>
  <si>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</si>
  <si>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</si>
  <si>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</si>
  <si>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</si>
  <si>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</si>
  <si>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</si>
  <si>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</si>
  <si>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</si>
  <si>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</si>
  <si>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</si>
  <si>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</si>
  <si>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</si>
  <si>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</si>
  <si>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</si>
  <si>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</si>
  <si>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</si>
  <si>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</si>
  <si>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</si>
  <si>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</si>
  <si>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</si>
  <si>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</si>
  <si>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</si>
  <si>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</si>
  <si>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</si>
  <si>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</si>
  <si>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</si>
  <si>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</si>
  <si>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</si>
  <si>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</si>
  <si>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</si>
  <si>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</si>
  <si>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</si>
  <si>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</si>
  <si>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</si>
  <si>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</si>
  <si>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</si>
  <si>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</si>
  <si>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</si>
  <si>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</si>
  <si>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</si>
  <si>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</si>
  <si>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</si>
  <si>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</si>
  <si>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</si>
  <si>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</si>
  <si>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</si>
  <si>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</si>
  <si>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</si>
  <si>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</si>
  <si>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</si>
  <si>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</si>
  <si>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</si>
  <si>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</si>
  <si>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</si>
  <si>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</si>
  <si>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</si>
  <si>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</si>
  <si>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</si>
  <si>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</si>
  <si>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</si>
  <si>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</si>
  <si>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</si>
  <si>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</si>
  <si>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</si>
  <si>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</si>
  <si>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</si>
  <si>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</si>
  <si>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</si>
  <si>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</si>
  <si>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</si>
  <si>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</si>
  <si>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</si>
  <si>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</si>
  <si>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</si>
  <si>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</si>
  <si>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</si>
  <si>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</si>
  <si>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</si>
  <si>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</si>
  <si>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</si>
  <si>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</si>
  <si>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</si>
  <si>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</si>
  <si>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</si>
  <si>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</si>
  <si>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</si>
  <si>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</si>
  <si>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</si>
  <si>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</si>
  <si>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</si>
  <si>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</si>
  <si>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</si>
  <si>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</si>
  <si>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</si>
  <si>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</si>
  <si>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</si>
  <si>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</si>
  <si>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</si>
  <si>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</si>
  <si>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</si>
  <si>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</si>
  <si>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</si>
  <si>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</si>
  <si>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</si>
  <si>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</si>
  <si>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</si>
  <si>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</si>
  <si>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</si>
  <si>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</si>
  <si>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</si>
  <si>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</si>
  <si>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</si>
  <si>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</si>
  <si>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</si>
  <si>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</si>
  <si>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</si>
  <si>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</si>
  <si>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</si>
  <si>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</si>
  <si>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</si>
  <si>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</si>
  <si>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</si>
  <si>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</si>
  <si>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</si>
  <si>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</si>
  <si>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</si>
  <si>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</si>
  <si>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</si>
  <si>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</si>
  <si>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</si>
  <si>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</si>
  <si>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</si>
  <si>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</si>
  <si>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</si>
  <si>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</si>
  <si>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</si>
  <si>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</si>
  <si>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</si>
  <si>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</si>
  <si>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</si>
  <si>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</si>
  <si>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</si>
  <si>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</si>
  <si>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</si>
  <si>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</si>
  <si>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</si>
  <si>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</si>
  <si>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</si>
  <si>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</si>
  <si>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</si>
  <si>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</si>
  <si>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</si>
  <si>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</si>
  <si>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</si>
  <si>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</si>
  <si>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</si>
  <si>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</si>
  <si>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</si>
  <si>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</si>
  <si>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</si>
  <si>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</si>
  <si>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</si>
  <si>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</si>
  <si>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</si>
  <si>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</si>
  <si>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</si>
  <si>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</si>
  <si>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</si>
  <si>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</si>
  <si>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</si>
  <si>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</si>
  <si>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</si>
  <si>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</si>
  <si>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</si>
  <si>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</si>
  <si>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</si>
  <si>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</si>
  <si>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</si>
  <si>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</si>
  <si>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</si>
  <si>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</si>
  <si>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</si>
  <si>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</si>
  <si>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</si>
  <si>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</si>
  <si>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</si>
  <si>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</si>
  <si>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</si>
  <si>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</si>
  <si>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</si>
  <si>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</si>
  <si>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</si>
  <si>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</si>
  <si>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</si>
  <si>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</si>
  <si>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</si>
  <si>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</si>
  <si>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</si>
  <si>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</si>
  <si>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</si>
  <si>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</si>
  <si>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</si>
  <si>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</si>
  <si>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</si>
  <si>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</si>
  <si>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</si>
  <si>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</si>
  <si>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</si>
  <si>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</si>
  <si>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</si>
  <si>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</si>
  <si>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</si>
  <si>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</si>
  <si>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</si>
  <si>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</si>
  <si>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</si>
  <si>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</si>
  <si>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</si>
  <si>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</si>
  <si>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</si>
  <si>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</si>
  <si>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</si>
  <si>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</si>
  <si>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</si>
  <si>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</si>
  <si>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</si>
  <si>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</si>
  <si>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</si>
  <si>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</si>
  <si>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</si>
  <si>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</si>
  <si>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</si>
  <si>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</si>
  <si>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</si>
  <si>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</si>
  <si>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</si>
  <si>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</si>
  <si>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</si>
  <si>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</si>
  <si>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</si>
  <si>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</si>
  <si>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</si>
  <si>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</si>
  <si>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</si>
  <si>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</si>
  <si>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</si>
  <si>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</si>
  <si>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</si>
  <si>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</si>
  <si>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</si>
  <si>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</si>
  <si>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</si>
  <si>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</si>
  <si>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</si>
  <si>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</si>
  <si>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</si>
  <si>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</si>
  <si>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</si>
  <si>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</si>
  <si>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</si>
  <si>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</si>
  <si>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</si>
  <si>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</si>
  <si>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</si>
  <si>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</si>
  <si>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</si>
  <si>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</si>
  <si>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</si>
  <si>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</si>
  <si>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</si>
  <si>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</si>
  <si>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</si>
  <si>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</si>
  <si>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</si>
  <si>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</si>
  <si>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</si>
  <si>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</si>
  <si>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</si>
  <si>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</si>
  <si>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</si>
  <si>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</si>
  <si>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</si>
  <si>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</si>
  <si>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</si>
  <si>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</si>
  <si>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</si>
  <si>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</si>
  <si>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</si>
  <si>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</si>
  <si>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</si>
  <si>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</si>
  <si>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</si>
  <si>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</si>
  <si>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</si>
  <si>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</si>
  <si>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</si>
  <si>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</si>
  <si>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</si>
  <si>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</si>
  <si>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</si>
  <si>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</si>
  <si>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</si>
  <si>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</si>
  <si>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</si>
  <si>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</si>
  <si>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</si>
  <si>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</si>
  <si>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</si>
  <si>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</si>
  <si>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</si>
  <si>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</si>
  <si>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</si>
  <si>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</si>
  <si>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</si>
  <si>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</si>
  <si>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</si>
  <si>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</si>
  <si>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</si>
  <si>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</si>
  <si>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</si>
  <si>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</si>
  <si>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</si>
  <si>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</si>
  <si>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</si>
  <si>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</si>
  <si>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</si>
  <si>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</si>
  <si>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</si>
  <si>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</si>
  <si>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</si>
  <si>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</si>
  <si>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</si>
  <si>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</si>
  <si>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</si>
  <si>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</si>
  <si>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</si>
  <si>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</si>
  <si>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</si>
  <si>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</si>
  <si>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</si>
  <si>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</si>
  <si>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</si>
  <si>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</si>
  <si>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</si>
  <si>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</si>
  <si>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</si>
  <si>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</si>
  <si>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</si>
  <si>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</si>
  <si>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</si>
  <si>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</si>
  <si>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</si>
  <si>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</si>
  <si>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</si>
  <si>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</si>
  <si>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</si>
  <si>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</si>
  <si>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</si>
  <si>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</si>
  <si>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</si>
  <si>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</si>
  <si>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</si>
  <si>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</si>
  <si>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</si>
  <si>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</si>
  <si>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</si>
  <si>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</si>
  <si>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</si>
  <si>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</si>
  <si>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</si>
  <si>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</si>
  <si>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</si>
  <si>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</si>
  <si>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</si>
  <si>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</si>
  <si>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</si>
  <si>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</si>
  <si>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</si>
  <si>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</si>
  <si>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</si>
  <si>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</si>
  <si>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</si>
  <si>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</si>
  <si>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</si>
  <si>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</si>
  <si>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</si>
  <si>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</si>
  <si>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</si>
  <si>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</si>
  <si>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</si>
  <si>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</si>
  <si>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</si>
  <si>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</si>
  <si>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</si>
  <si>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</si>
  <si>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</si>
  <si>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</si>
  <si>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</si>
  <si>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</si>
  <si>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</si>
  <si>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</si>
  <si>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</si>
  <si>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</si>
  <si>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</si>
  <si>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</si>
  <si>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</si>
  <si>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</si>
  <si>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</si>
  <si>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</si>
  <si>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</si>
  <si>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</si>
  <si>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</si>
  <si>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</si>
  <si>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</si>
  <si>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</si>
  <si>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</si>
  <si>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</si>
  <si>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</si>
  <si>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</si>
  <si>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</si>
  <si>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</si>
  <si>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</si>
  <si>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</si>
  <si>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</si>
  <si>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</si>
  <si>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</si>
  <si>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</si>
  <si>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</si>
  <si>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</si>
  <si>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</si>
  <si>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</si>
  <si>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</si>
  <si>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</si>
  <si>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</si>
  <si>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</si>
  <si>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</si>
  <si>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</si>
  <si>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</si>
  <si>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</si>
  <si>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</si>
  <si>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</si>
  <si>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</si>
  <si>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</si>
  <si>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</si>
  <si>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</si>
  <si>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</si>
  <si>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</si>
  <si>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</si>
  <si>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</si>
  <si>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</si>
  <si>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</si>
  <si>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</si>
  <si>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</si>
  <si>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</si>
  <si>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</si>
  <si>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</si>
  <si>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</si>
  <si>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</si>
  <si>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</si>
  <si>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</si>
  <si>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</si>
  <si>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</si>
  <si>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</si>
  <si>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</si>
  <si>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</si>
  <si>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</si>
  <si>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</si>
  <si>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</si>
  <si>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</si>
  <si>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</si>
  <si>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</si>
  <si>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</si>
  <si>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</si>
  <si>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</si>
  <si>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</si>
  <si>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</si>
  <si>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</si>
  <si>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</si>
  <si>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</si>
  <si>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</si>
  <si>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</si>
  <si>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</si>
  <si>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</si>
  <si>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</si>
  <si>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</si>
  <si>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</si>
  <si>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</si>
  <si>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</si>
  <si>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</si>
  <si>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</si>
  <si>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</si>
  <si>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</si>
  <si>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</si>
  <si>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</si>
  <si>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</si>
  <si>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</si>
  <si>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</si>
  <si>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</si>
  <si>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</si>
  <si>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</si>
  <si>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</si>
  <si>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</si>
  <si>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</si>
  <si>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</si>
  <si>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</si>
  <si>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</si>
  <si>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</si>
  <si>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</si>
  <si>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</si>
  <si>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</si>
  <si>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</si>
  <si>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</si>
  <si>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</si>
  <si>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</si>
  <si>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</si>
  <si>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</si>
  <si>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</si>
  <si>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</si>
  <si>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</si>
  <si>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</si>
  <si>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</si>
  <si>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</si>
  <si>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</si>
  <si>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</si>
  <si>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</si>
  <si>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</si>
  <si>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</si>
  <si>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</si>
  <si>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</si>
  <si>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</si>
  <si>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</si>
  <si>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</si>
  <si>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</si>
  <si>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</si>
  <si>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</si>
  <si>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</si>
  <si>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</si>
  <si>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</si>
  <si>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</si>
  <si>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</si>
  <si>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</si>
  <si>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</si>
  <si>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</si>
  <si>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</si>
  <si>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</si>
  <si>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</si>
  <si>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</si>
  <si>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</si>
  <si>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</si>
  <si>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</si>
  <si>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</si>
  <si>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</si>
  <si>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</si>
  <si>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</si>
  <si>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</si>
  <si>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</si>
  <si>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</si>
  <si>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</si>
  <si>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</si>
  <si>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</si>
  <si>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</si>
  <si>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</si>
  <si>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</si>
  <si>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</si>
  <si>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</si>
  <si>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</si>
  <si>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</si>
  <si>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</si>
  <si>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</si>
  <si>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</si>
  <si>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</si>
  <si>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</si>
  <si>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</si>
  <si>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</si>
  <si>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</si>
  <si>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</si>
  <si>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</si>
  <si>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</si>
  <si>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</si>
  <si>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</si>
  <si>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</si>
  <si>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</si>
  <si>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</si>
  <si>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</si>
  <si>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</si>
  <si>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</si>
  <si>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</si>
  <si>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</si>
  <si>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</si>
  <si>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</si>
  <si>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</si>
  <si>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</si>
  <si>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</si>
  <si>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</si>
  <si>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</si>
  <si>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</si>
  <si>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</si>
  <si>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</si>
  <si>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</si>
  <si>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</si>
  <si>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</si>
  <si>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</si>
  <si>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</si>
  <si>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</si>
  <si>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</si>
  <si>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</si>
  <si>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</si>
  <si>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</si>
  <si>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</si>
  <si>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</si>
  <si>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</si>
  <si>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</si>
  <si>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</si>
  <si>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</si>
  <si>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</si>
  <si>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</si>
  <si>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</si>
  <si>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</si>
  <si>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</si>
  <si>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</si>
  <si>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</si>
  <si>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</si>
  <si>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</si>
  <si>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</si>
  <si>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</si>
  <si>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</si>
  <si>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</si>
  <si>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</si>
  <si>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</si>
  <si>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</si>
  <si>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</si>
  <si>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</si>
  <si>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</si>
  <si>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</si>
  <si>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</si>
  <si>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</si>
  <si>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</si>
  <si>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</si>
  <si>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</si>
  <si>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</si>
  <si>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</si>
  <si>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</si>
  <si>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</si>
  <si>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</si>
  <si>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</si>
  <si>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</si>
  <si>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</si>
  <si>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</si>
  <si>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</si>
  <si>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</si>
  <si>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</si>
  <si>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</si>
  <si>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</si>
  <si>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</si>
  <si>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</si>
  <si>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</si>
  <si>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</si>
  <si>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</si>
  <si>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</si>
  <si>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</si>
  <si>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</si>
  <si>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</si>
  <si>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</si>
  <si>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</si>
  <si>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</si>
  <si>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</si>
  <si>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</si>
  <si>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</si>
  <si>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</si>
  <si>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</si>
  <si>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</si>
  <si>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</si>
  <si>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</si>
  <si>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</si>
  <si>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</si>
  <si>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</si>
  <si>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</si>
  <si>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</si>
  <si>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</si>
  <si>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</si>
  <si>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</si>
  <si>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</si>
  <si>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</si>
  <si>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</si>
  <si>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</si>
  <si>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</si>
  <si>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</si>
  <si>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</si>
  <si>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</si>
  <si>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</si>
  <si>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</si>
  <si>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</si>
  <si>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</si>
  <si>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</si>
  <si>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</si>
  <si>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</si>
  <si>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</si>
  <si>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</si>
  <si>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</si>
  <si>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</si>
  <si>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</si>
  <si>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</si>
  <si>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</si>
  <si>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</si>
  <si>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</si>
  <si>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</si>
  <si>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</si>
  <si>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</si>
  <si>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</si>
  <si>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</si>
  <si>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</si>
  <si>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</si>
  <si>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</si>
  <si>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</si>
  <si>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</si>
  <si>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</si>
  <si>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</si>
  <si>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</si>
  <si>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</si>
  <si>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</si>
  <si>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</si>
  <si>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</si>
  <si>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</si>
  <si>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</si>
  <si>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</si>
  <si>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</si>
  <si>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</si>
  <si>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</si>
  <si>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</si>
  <si>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</si>
  <si>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</si>
  <si>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</si>
  <si>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</si>
  <si>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</si>
  <si>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</si>
  <si>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</si>
  <si>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</si>
  <si>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</si>
  <si>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</si>
  <si>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</si>
  <si>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</si>
  <si>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</si>
  <si>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</si>
  <si>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</si>
  <si>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</si>
  <si>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</si>
  <si>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</si>
  <si>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</si>
  <si>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</si>
  <si>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</si>
  <si>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</si>
  <si>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</si>
  <si>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</si>
  <si>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</si>
  <si>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</si>
  <si>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</si>
  <si>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</si>
  <si>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</si>
  <si>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</si>
  <si>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</si>
  <si>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</si>
  <si>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</si>
  <si>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</si>
  <si>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</si>
  <si>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</si>
  <si>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</si>
  <si>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</si>
  <si>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</si>
  <si>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</si>
  <si>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</si>
  <si>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</si>
  <si>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</si>
  <si>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</si>
  <si>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</si>
  <si>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</si>
  <si>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</si>
  <si>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</si>
  <si>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</si>
  <si>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</si>
  <si>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</si>
  <si>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</si>
  <si>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</si>
  <si>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</si>
  <si>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</si>
  <si>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</si>
  <si>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</si>
  <si>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</si>
  <si>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</si>
  <si>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</si>
  <si>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</si>
  <si>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</si>
  <si>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</si>
  <si>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</si>
  <si>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</si>
  <si>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</si>
  <si>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</si>
  <si>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</si>
  <si>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</si>
  <si>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</si>
  <si>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</si>
  <si>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</si>
  <si>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</si>
  <si>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</si>
  <si>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</si>
  <si>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</si>
  <si>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</si>
  <si>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</si>
  <si>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</si>
  <si>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</si>
  <si>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</si>
  <si>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</si>
  <si>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</si>
  <si>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</si>
  <si>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</si>
  <si>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</si>
  <si>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</si>
  <si>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</si>
  <si>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</si>
  <si>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</si>
  <si>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</si>
  <si>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</si>
  <si>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</si>
  <si>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</si>
  <si>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</si>
  <si>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</si>
  <si>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</si>
  <si>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</si>
  <si>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</si>
  <si>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</si>
  <si>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</si>
  <si>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</si>
  <si>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</si>
  <si>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</si>
  <si>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</si>
  <si>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</si>
  <si>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</si>
  <si>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</si>
  <si>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</si>
  <si>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</si>
  <si>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</si>
  <si>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</si>
  <si>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</si>
  <si>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</si>
  <si>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</si>
  <si>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</si>
  <si>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</si>
  <si>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</si>
  <si>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</si>
  <si>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</si>
  <si>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</si>
  <si>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</si>
  <si>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</si>
  <si>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</si>
  <si>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</si>
  <si>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</si>
  <si>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</si>
  <si>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</si>
  <si>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</si>
  <si>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</si>
  <si>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</si>
  <si>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</si>
  <si>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</si>
  <si>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</si>
  <si>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</si>
  <si>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</si>
  <si>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</si>
  <si>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</si>
  <si>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</si>
  <si>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</si>
  <si>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</si>
  <si>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</si>
  <si>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</si>
  <si>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</si>
  <si>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</si>
  <si>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</si>
  <si>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</si>
  <si>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</si>
  <si>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</si>
  <si>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</si>
  <si>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</si>
  <si>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</si>
  <si>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</si>
  <si>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</si>
  <si>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</si>
  <si>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</si>
  <si>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</si>
  <si>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</si>
  <si>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</si>
  <si>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</si>
  <si>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</si>
  <si>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</si>
  <si>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</si>
  <si>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</si>
  <si>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</si>
  <si>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</si>
  <si>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</si>
  <si>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</si>
  <si>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</si>
  <si>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</si>
  <si>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</si>
  <si>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</si>
  <si>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</si>
  <si>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</si>
  <si>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</si>
  <si>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</si>
  <si>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</si>
  <si>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</si>
  <si>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</si>
  <si>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</si>
  <si>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</si>
  <si>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</si>
  <si>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</si>
  <si>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</si>
  <si>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</si>
  <si>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</si>
  <si>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</si>
  <si>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</si>
  <si>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</si>
  <si>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</si>
  <si>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</si>
  <si>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</si>
  <si>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</si>
  <si>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</si>
  <si>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</si>
  <si>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</si>
  <si>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</si>
  <si>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</si>
  <si>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</si>
  <si>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</si>
  <si>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</si>
  <si>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</si>
  <si>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</si>
  <si>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</si>
  <si>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</si>
  <si>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</si>
  <si>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</si>
  <si>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</si>
  <si>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</si>
  <si>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</si>
  <si>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</si>
  <si>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</si>
  <si>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</si>
  <si>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</si>
  <si>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</si>
  <si>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</si>
  <si>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</si>
  <si>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</si>
  <si>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</si>
  <si>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</si>
  <si>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</si>
  <si>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</si>
  <si>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</si>
  <si>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</si>
  <si>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</si>
  <si>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</si>
  <si>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</si>
  <si>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</si>
  <si>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</si>
  <si>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</si>
  <si>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</si>
  <si>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</si>
  <si>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</si>
  <si>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</si>
  <si>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</si>
  <si>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</si>
  <si>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</si>
  <si>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</si>
  <si>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</si>
  <si>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</si>
  <si>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</si>
  <si>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</si>
  <si>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</si>
  <si>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</si>
  <si>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</si>
  <si>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</si>
  <si>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</si>
  <si>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</si>
  <si>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</si>
  <si>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</si>
  <si>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</si>
  <si>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</si>
  <si>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</si>
  <si>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</si>
  <si>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</si>
  <si>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</si>
  <si>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</si>
  <si>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</si>
  <si>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</si>
  <si>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</si>
  <si>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</si>
  <si>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</si>
  <si>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</si>
  <si>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</si>
  <si>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</si>
  <si>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</si>
  <si>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</si>
  <si>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</si>
  <si>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</si>
  <si>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</si>
  <si>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</si>
  <si>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</si>
  <si>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</si>
  <si>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</si>
  <si>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</si>
  <si>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</si>
  <si>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</si>
  <si>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</si>
  <si>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</si>
  <si>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</si>
  <si>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</si>
  <si>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</si>
  <si>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</si>
  <si>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</si>
  <si>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</si>
  <si>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</si>
  <si>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</si>
  <si>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</si>
  <si>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</si>
  <si>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</si>
  <si>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</si>
  <si>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</si>
  <si>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</si>
  <si>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</si>
  <si>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</si>
  <si>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</si>
  <si>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</si>
  <si>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</si>
  <si>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</si>
  <si>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</si>
  <si>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</si>
  <si>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</si>
  <si>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</si>
  <si>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</si>
  <si>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</si>
  <si>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</si>
  <si>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</si>
  <si>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</si>
  <si>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</si>
  <si>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</si>
  <si>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</si>
  <si>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</si>
  <si>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</si>
  <si>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</si>
  <si>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</si>
  <si>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</si>
  <si>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</si>
  <si>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</si>
  <si>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</si>
  <si>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</si>
  <si>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</si>
  <si>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</si>
  <si>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</si>
  <si>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</si>
  <si>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</si>
  <si>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</si>
  <si>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</si>
  <si>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</si>
  <si>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</si>
  <si>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</si>
  <si>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</si>
  <si>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</si>
  <si>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</si>
  <si>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</si>
  <si>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</si>
  <si>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</si>
  <si>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</si>
  <si>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</si>
  <si>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</si>
  <si>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</si>
  <si>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</si>
  <si>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</si>
  <si>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</si>
  <si>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</si>
  <si>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</si>
  <si>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</si>
  <si>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</si>
  <si>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</si>
  <si>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</si>
  <si>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</si>
  <si>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</si>
  <si>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</si>
  <si>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</si>
  <si>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</si>
  <si>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</si>
  <si>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</si>
  <si>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</si>
  <si>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</si>
  <si>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</si>
  <si>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</si>
  <si>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</si>
  <si>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</si>
  <si>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</si>
  <si>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</si>
  <si>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</si>
  <si>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</si>
  <si>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</si>
  <si>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</si>
  <si>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</si>
  <si>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</si>
  <si>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</si>
  <si>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</si>
  <si>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</si>
  <si>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</si>
  <si>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</si>
  <si>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</si>
  <si>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</si>
  <si>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</si>
  <si>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</si>
  <si>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</si>
  <si>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</si>
  <si>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</si>
  <si>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</si>
  <si>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</si>
  <si>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</si>
  <si>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</si>
  <si>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</si>
  <si>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</si>
  <si>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</si>
  <si>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</si>
  <si>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</si>
  <si>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</si>
  <si>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</si>
  <si>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</si>
  <si>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</si>
  <si>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</si>
  <si>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</si>
  <si>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</si>
  <si>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</si>
  <si>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</si>
  <si>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</si>
  <si>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</si>
  <si>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</si>
  <si>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</si>
  <si>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</si>
  <si>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</si>
  <si>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</si>
  <si>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</si>
  <si>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</si>
  <si>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</si>
  <si>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</si>
  <si>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</si>
  <si>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</si>
  <si>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</si>
  <si>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</si>
  <si>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</si>
  <si>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</si>
  <si>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</si>
  <si>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</si>
  <si>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</si>
  <si>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</si>
  <si>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</si>
  <si>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</si>
  <si>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</si>
  <si>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</si>
  <si>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</si>
  <si>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</si>
  <si>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</si>
  <si>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</si>
  <si>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</si>
  <si>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</si>
  <si>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</si>
  <si>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</si>
  <si>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</si>
  <si>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</si>
  <si>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</si>
  <si>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</si>
  <si>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</si>
  <si>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</si>
  <si>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</si>
  <si>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</si>
  <si>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</si>
  <si>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</si>
  <si>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</si>
  <si>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</si>
  <si>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</si>
  <si>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</si>
  <si>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</si>
  <si>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</si>
  <si>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</si>
  <si>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</si>
  <si>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</si>
  <si>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</si>
  <si>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</si>
  <si>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</si>
  <si>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</si>
  <si>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</si>
  <si>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</si>
  <si>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</si>
  <si>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</si>
  <si>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</si>
  <si>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</si>
  <si>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</si>
  <si>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</si>
  <si>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</si>
  <si>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</si>
  <si>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</si>
  <si>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</si>
  <si>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</si>
  <si>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</si>
  <si>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</si>
  <si>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</si>
  <si>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</si>
  <si>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</si>
  <si>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</si>
  <si>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</si>
  <si>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</si>
  <si>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</si>
  <si>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</si>
  <si>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</si>
  <si>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</si>
  <si>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</si>
  <si>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</si>
  <si>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</si>
  <si>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</si>
  <si>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</si>
  <si>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</si>
  <si>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</si>
  <si>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</si>
  <si>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</si>
  <si>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</si>
  <si>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</si>
  <si>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</si>
  <si>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</si>
  <si>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</si>
  <si>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</si>
  <si>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</si>
  <si>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</si>
  <si>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</si>
  <si>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</si>
  <si>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</si>
  <si>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</si>
  <si>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</si>
  <si>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</si>
  <si>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</si>
  <si>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</si>
  <si>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</si>
  <si>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</si>
  <si>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</si>
  <si>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</si>
  <si>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</si>
  <si>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</si>
  <si>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</si>
  <si>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</si>
  <si>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</si>
  <si>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</si>
  <si>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</si>
  <si>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</si>
  <si>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</si>
  <si>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</si>
  <si>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</si>
  <si>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</si>
  <si>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</si>
  <si>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</si>
  <si>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</si>
  <si>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</si>
  <si>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</si>
  <si>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</si>
  <si>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</si>
  <si>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</si>
  <si>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</si>
  <si>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</si>
  <si>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</si>
  <si>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</si>
  <si>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</si>
  <si>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</si>
  <si>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</si>
  <si>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</si>
  <si>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</si>
  <si>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</si>
  <si>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</si>
  <si>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</si>
  <si>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</si>
  <si>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</si>
  <si>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</si>
  <si>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</si>
  <si>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</si>
  <si>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</si>
  <si>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</si>
  <si>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</si>
  <si>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</si>
  <si>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</si>
  <si>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</si>
  <si>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</si>
  <si>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</si>
  <si>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</si>
  <si>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</si>
  <si>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</si>
  <si>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</si>
  <si>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</si>
  <si>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</si>
  <si>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</si>
  <si>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</si>
  <si>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</si>
  <si>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</si>
  <si>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</si>
  <si>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</si>
  <si>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</si>
  <si>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</si>
  <si>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</si>
  <si>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</si>
  <si>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</si>
  <si>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</si>
  <si>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</si>
  <si>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</si>
  <si>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</si>
  <si>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</si>
  <si>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</si>
  <si>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</si>
  <si>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</si>
  <si>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</si>
  <si>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</si>
  <si>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</si>
  <si>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</si>
  <si>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</si>
  <si>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</si>
  <si>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</si>
  <si>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</si>
  <si>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</si>
  <si>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</si>
  <si>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</si>
  <si>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</si>
  <si>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</si>
  <si>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</si>
  <si>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</si>
  <si>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</si>
  <si>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</si>
  <si>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</si>
  <si>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</si>
  <si>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</si>
  <si>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</si>
  <si>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</si>
  <si>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</si>
  <si>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</si>
  <si>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</si>
  <si>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</si>
  <si>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</si>
  <si>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</si>
  <si>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</si>
  <si>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</si>
  <si>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</si>
  <si>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</si>
  <si>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</si>
  <si>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</si>
  <si>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</si>
  <si>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</si>
  <si>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</si>
  <si>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</si>
  <si>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</si>
  <si>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</si>
  <si>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</si>
  <si>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</si>
  <si>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</si>
  <si>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</si>
  <si>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</si>
  <si>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</si>
  <si>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</si>
  <si>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</si>
  <si>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</si>
  <si>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</si>
  <si>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</si>
  <si>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</si>
  <si>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</si>
  <si>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</si>
  <si>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</si>
  <si>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</si>
  <si>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</si>
  <si>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</si>
  <si>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</si>
  <si>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</si>
  <si>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</si>
  <si>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</si>
  <si>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</si>
  <si>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</si>
  <si>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</si>
  <si>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</si>
  <si>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</si>
  <si>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</si>
  <si>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</si>
  <si>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</si>
  <si>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</si>
  <si>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</si>
  <si>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</si>
  <si>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</si>
  <si>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</si>
  <si>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</si>
  <si>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</si>
  <si>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</si>
  <si>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</si>
  <si>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</si>
  <si>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</si>
  <si>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</si>
  <si>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</si>
  <si>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</si>
  <si>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</si>
  <si>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</si>
  <si>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</si>
  <si>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</si>
  <si>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</si>
  <si>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</si>
  <si>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</si>
  <si>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</si>
  <si>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</si>
  <si>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</si>
  <si>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</si>
  <si>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</si>
  <si>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</si>
  <si>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</si>
  <si>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</si>
  <si>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</si>
  <si>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</si>
  <si>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</si>
  <si>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</si>
  <si>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</si>
  <si>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</si>
  <si>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</si>
  <si>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</si>
  <si>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</si>
  <si>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</si>
  <si>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</si>
  <si>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</si>
  <si>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</si>
  <si>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</si>
  <si>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</si>
  <si>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</si>
  <si>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</si>
  <si>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</si>
  <si>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</si>
  <si>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</si>
  <si>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</si>
  <si>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</si>
  <si>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</si>
  <si>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</si>
  <si>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</si>
  <si>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</si>
  <si>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</si>
  <si>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</si>
  <si>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</si>
  <si>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</si>
  <si>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</si>
  <si>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</si>
  <si>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</si>
  <si>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</si>
  <si>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</si>
  <si>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</si>
  <si>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</si>
  <si>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</si>
  <si>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</si>
  <si>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</si>
  <si>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</si>
  <si>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</si>
  <si>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</si>
  <si>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</si>
  <si>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</si>
  <si>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</si>
  <si>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</si>
  <si>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</si>
  <si>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</si>
  <si>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</si>
  <si>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</si>
  <si>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</si>
  <si>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</si>
  <si>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</si>
  <si>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</si>
  <si>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</si>
  <si>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</si>
  <si>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</si>
  <si>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</si>
  <si>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</si>
  <si>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</si>
  <si>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</si>
  <si>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</si>
  <si>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</si>
  <si>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</si>
  <si>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</si>
  <si>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</si>
  <si>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</si>
  <si>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</si>
  <si>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</si>
  <si>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</si>
  <si>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</si>
  <si>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</si>
  <si>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</si>
  <si>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</si>
  <si>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</si>
  <si>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</si>
  <si>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</si>
  <si>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</si>
  <si>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</si>
  <si>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</si>
  <si>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</si>
  <si>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</si>
  <si>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</si>
  <si>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</si>
  <si>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</si>
  <si>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</si>
  <si>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</si>
  <si>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</si>
  <si>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</si>
  <si>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</si>
  <si>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</si>
  <si>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</si>
  <si>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</si>
  <si>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</si>
  <si>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</si>
  <si>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</si>
  <si>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</si>
  <si>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</si>
  <si>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</si>
  <si>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</si>
  <si>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</si>
  <si>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</si>
  <si>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</si>
  <si>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</si>
  <si>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</si>
  <si>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</si>
  <si>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</si>
  <si>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</si>
  <si>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</si>
  <si>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</si>
  <si>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</si>
  <si>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</si>
  <si>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</si>
  <si>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</si>
  <si>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</si>
  <si>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</si>
  <si>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</si>
  <si>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</si>
  <si>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</si>
  <si>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</si>
  <si>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</si>
  <si>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</si>
  <si>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</si>
  <si>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</si>
  <si>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</si>
  <si>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</si>
  <si>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</si>
  <si>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</si>
  <si>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</si>
  <si>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</si>
  <si>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</si>
  <si>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</si>
  <si>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</si>
  <si>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</si>
  <si>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</si>
  <si>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</si>
  <si>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</si>
  <si>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</si>
  <si>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</si>
  <si>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</si>
  <si>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</si>
  <si>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</si>
  <si>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</si>
  <si>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</si>
  <si>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</si>
  <si>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</si>
  <si>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</si>
  <si>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</si>
  <si>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</si>
  <si>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</si>
  <si>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</si>
  <si>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</si>
  <si>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</si>
  <si>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</si>
  <si>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</si>
  <si>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</si>
  <si>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</si>
  <si>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</si>
  <si>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</si>
  <si>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</si>
  <si>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</si>
  <si>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</si>
  <si>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</si>
  <si>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</si>
  <si>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</si>
  <si>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</si>
  <si>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</si>
  <si>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</si>
  <si>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</si>
  <si>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</si>
  <si>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</si>
  <si>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</si>
  <si>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</si>
  <si>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</si>
  <si>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</si>
  <si>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</si>
  <si>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</si>
  <si>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</si>
  <si>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</si>
  <si>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</si>
  <si>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</si>
  <si>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</si>
  <si>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</si>
  <si>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</si>
  <si>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</si>
  <si>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</si>
  <si>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</si>
  <si>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</si>
  <si>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</si>
  <si>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</si>
  <si>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</si>
  <si>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</si>
  <si>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</si>
  <si>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</si>
  <si>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</si>
  <si>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</si>
  <si>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</si>
  <si>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</si>
  <si>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</si>
  <si>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</si>
  <si>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</si>
  <si>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</si>
  <si>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</si>
  <si>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</si>
  <si>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</si>
  <si>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</si>
  <si>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</si>
  <si>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</si>
  <si>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</si>
  <si>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</si>
  <si>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</si>
  <si>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</si>
  <si>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</si>
  <si>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</si>
  <si>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</si>
  <si>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</si>
  <si>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</si>
  <si>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</si>
  <si>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</si>
  <si>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</si>
  <si>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</si>
  <si>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</si>
  <si>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</si>
  <si>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</si>
  <si>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</si>
  <si>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</si>
  <si>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</si>
  <si>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</si>
  <si>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</si>
  <si>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</si>
  <si>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</si>
  <si>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</si>
  <si>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</si>
  <si>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</si>
  <si>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</si>
  <si>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</si>
  <si>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</si>
  <si>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</si>
  <si>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</si>
  <si>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</si>
  <si>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</si>
  <si>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</si>
  <si>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</si>
  <si>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</si>
  <si>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</si>
  <si>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</si>
  <si>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</si>
  <si>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</si>
  <si>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</si>
  <si>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</si>
  <si>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</si>
  <si>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</si>
  <si>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</si>
  <si>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</si>
  <si>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</si>
  <si>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</si>
  <si>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</si>
  <si>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</si>
  <si>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</si>
  <si>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</si>
  <si>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</si>
  <si>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</si>
  <si>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</si>
  <si>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</si>
  <si>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</si>
  <si>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</si>
  <si>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</si>
  <si>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</si>
  <si>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</si>
  <si>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</si>
  <si>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</si>
  <si>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</si>
  <si>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</si>
  <si>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</si>
  <si>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</si>
  <si>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</si>
  <si>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</si>
  <si>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</si>
  <si>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</si>
  <si>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</si>
  <si>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</si>
  <si>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</si>
  <si>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</si>
  <si>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</si>
  <si>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</si>
  <si>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</si>
  <si>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</si>
  <si>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</si>
  <si>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</si>
  <si>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</si>
  <si>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</si>
  <si>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</si>
  <si>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</si>
  <si>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</si>
  <si>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</si>
  <si>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</si>
  <si>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</si>
  <si>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</si>
  <si>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</si>
  <si>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</si>
  <si>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</si>
  <si>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</si>
  <si>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</si>
  <si>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</si>
  <si>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</si>
  <si>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</si>
  <si>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</si>
  <si>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</si>
  <si>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</si>
  <si>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</si>
  <si>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</si>
  <si>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</si>
  <si>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</si>
  <si>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</si>
  <si>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</si>
  <si>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</si>
  <si>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</si>
  <si>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</si>
  <si>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</si>
  <si>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</si>
  <si>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</si>
  <si>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</si>
  <si>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</si>
  <si>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</si>
  <si>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</si>
  <si>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</si>
  <si>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</si>
  <si>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</si>
  <si>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</si>
  <si>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</si>
  <si>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</si>
  <si>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</si>
  <si>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</si>
  <si>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</si>
  <si>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</si>
  <si>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</si>
  <si>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</si>
  <si>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</si>
  <si>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</si>
  <si>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</si>
  <si>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</si>
  <si>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</si>
  <si>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</si>
  <si>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</si>
  <si>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</si>
  <si>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</si>
  <si>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</si>
  <si>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</si>
  <si>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</si>
  <si>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</si>
  <si>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</si>
  <si>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</si>
  <si>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</si>
  <si>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</si>
  <si>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</si>
  <si>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</si>
  <si>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</si>
  <si>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</si>
  <si>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</si>
  <si>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</si>
  <si>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</si>
  <si>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</si>
  <si>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</si>
  <si>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</si>
  <si>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</si>
  <si>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</si>
  <si>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</si>
  <si>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</si>
  <si>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</si>
  <si>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</si>
  <si>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</si>
  <si>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</si>
  <si>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</si>
  <si>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</si>
  <si>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</si>
  <si>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</si>
  <si>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</si>
  <si>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</si>
  <si>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</si>
  <si>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</si>
  <si>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</si>
  <si>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</si>
  <si>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</si>
  <si>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</si>
  <si>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</si>
  <si>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</si>
  <si>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</si>
  <si>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</si>
  <si>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</si>
  <si>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</si>
  <si>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</si>
  <si>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</si>
  <si>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</si>
  <si>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</si>
  <si>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</si>
  <si>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</si>
  <si>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</si>
  <si>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</si>
  <si>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</si>
  <si>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</si>
  <si>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</si>
  <si>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</si>
  <si>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</si>
  <si>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</si>
  <si>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</si>
  <si>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</si>
  <si>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</si>
  <si>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</si>
  <si>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</si>
  <si>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</si>
  <si>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</si>
  <si>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</si>
  <si>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</si>
  <si>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</si>
  <si>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</si>
  <si>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</si>
  <si>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</si>
  <si>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</si>
  <si>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</si>
  <si>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</si>
  <si>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</si>
  <si>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</si>
  <si>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</si>
  <si>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</si>
  <si>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</si>
  <si>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</si>
  <si>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</si>
  <si>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</si>
  <si>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</si>
  <si>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</si>
  <si>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</si>
  <si>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</si>
  <si>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</si>
  <si>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</si>
  <si>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</si>
  <si>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</si>
  <si>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</si>
  <si>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</si>
  <si>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</si>
  <si>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</si>
  <si>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</si>
  <si>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</si>
  <si>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</si>
  <si>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</si>
  <si>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</si>
  <si>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</si>
  <si>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</si>
  <si>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</si>
  <si>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</si>
  <si>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</si>
  <si>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</si>
  <si>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</si>
  <si>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</si>
  <si>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</si>
  <si>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</si>
  <si>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</si>
  <si>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</si>
  <si>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</si>
  <si>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</si>
  <si>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</si>
  <si>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</si>
  <si>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</si>
  <si>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</si>
  <si>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</si>
  <si>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</si>
  <si>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</si>
  <si>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</si>
  <si>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</si>
  <si>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</si>
  <si>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</si>
  <si>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</si>
  <si>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</si>
  <si>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</si>
  <si>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</si>
  <si>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</si>
  <si>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</si>
  <si>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</si>
  <si>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</si>
  <si>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</si>
  <si>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</si>
  <si>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</si>
  <si>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</si>
  <si>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</si>
  <si>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</si>
  <si>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</si>
  <si>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</si>
  <si>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</si>
  <si>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</si>
  <si>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</si>
  <si>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</si>
  <si>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</si>
  <si>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</si>
  <si>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</si>
  <si>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</si>
  <si>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</si>
  <si>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</si>
  <si>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</si>
  <si>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</si>
  <si>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</si>
  <si>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</si>
  <si>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</si>
  <si>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</si>
  <si>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</si>
  <si>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</si>
  <si>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</si>
  <si>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</si>
  <si>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</si>
  <si>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</si>
  <si>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</si>
  <si>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</si>
  <si>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</si>
  <si>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</si>
  <si>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</si>
  <si>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</si>
  <si>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</si>
  <si>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</si>
  <si>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</si>
  <si>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</si>
  <si>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</si>
  <si>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</si>
  <si>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</si>
  <si>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</si>
  <si>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</si>
  <si>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</si>
  <si>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</si>
  <si>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</si>
  <si>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</si>
  <si>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</si>
  <si>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</si>
  <si>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</si>
  <si>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</si>
  <si>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</si>
  <si>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</si>
  <si>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</si>
  <si>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</si>
  <si>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</si>
  <si>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</si>
  <si>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</si>
  <si>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</si>
  <si>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</si>
  <si>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</si>
  <si>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</si>
  <si>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</si>
  <si>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</si>
  <si>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</si>
  <si>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</si>
  <si>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</si>
  <si>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</si>
  <si>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</si>
  <si>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</si>
  <si>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</si>
  <si>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</si>
  <si>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</si>
  <si>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</si>
  <si>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</si>
  <si>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</si>
  <si>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</si>
  <si>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</si>
  <si>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</si>
  <si>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</si>
  <si>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</si>
  <si>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</si>
  <si>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</si>
  <si>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</si>
  <si>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</si>
  <si>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</si>
  <si>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</si>
  <si>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</si>
  <si>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</si>
  <si>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</si>
  <si>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</si>
  <si>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</si>
  <si>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</si>
  <si>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</si>
  <si>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</si>
  <si>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</si>
  <si>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</si>
  <si>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</si>
  <si>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</si>
  <si>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</si>
  <si>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</si>
  <si>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</si>
  <si>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</si>
  <si>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</si>
  <si>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</si>
  <si>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</si>
  <si>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</si>
  <si>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</si>
  <si>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</si>
  <si>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</si>
  <si>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</si>
  <si>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</si>
  <si>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</si>
  <si>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</si>
  <si>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</si>
  <si>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</si>
  <si>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</si>
  <si>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</si>
  <si>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</si>
  <si>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</si>
  <si>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</si>
  <si>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</si>
  <si>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</si>
  <si>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</si>
  <si>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</si>
  <si>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</si>
  <si>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</si>
  <si>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</si>
  <si>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</si>
  <si>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</si>
  <si>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</si>
  <si>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</si>
  <si>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</si>
  <si>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</si>
  <si>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</si>
  <si>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</si>
  <si>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</si>
  <si>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</si>
  <si>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</si>
  <si>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</si>
  <si>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</si>
  <si>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</si>
  <si>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</si>
  <si>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</si>
  <si>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</si>
  <si>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</si>
  <si>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</si>
  <si>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</si>
  <si>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</si>
  <si>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</si>
  <si>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</si>
  <si>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</si>
  <si>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</si>
  <si>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</si>
  <si>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</si>
  <si>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</si>
  <si>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</si>
  <si>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</si>
  <si>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</si>
  <si>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</si>
  <si>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</si>
  <si>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</si>
  <si>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</si>
  <si>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</si>
  <si>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</si>
  <si>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</si>
  <si>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</si>
  <si>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</si>
  <si>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</si>
  <si>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</si>
  <si>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</si>
  <si>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</si>
  <si>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</si>
  <si>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</si>
  <si>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</si>
  <si>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</si>
  <si>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</si>
  <si>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</si>
  <si>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</si>
  <si>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</si>
  <si>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</si>
  <si>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</si>
  <si>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</si>
  <si>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</si>
  <si>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</si>
  <si>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</si>
  <si>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</si>
  <si>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</si>
  <si>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</si>
  <si>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</si>
  <si>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</si>
  <si>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</si>
  <si>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</si>
  <si>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</si>
  <si>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</si>
  <si>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</si>
  <si>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</si>
  <si>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</si>
  <si>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</si>
  <si>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</si>
  <si>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</si>
  <si>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</si>
  <si>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</si>
  <si>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</si>
  <si>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</si>
  <si>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</si>
  <si>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</si>
  <si>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</si>
  <si>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</si>
  <si>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</si>
  <si>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</si>
  <si>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</si>
  <si>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</si>
  <si>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</si>
  <si>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</si>
  <si>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</si>
  <si>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</si>
  <si>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</si>
  <si>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</si>
  <si>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</si>
  <si>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</si>
  <si>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</si>
  <si>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</si>
  <si>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</si>
  <si>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</si>
  <si>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</si>
  <si>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</si>
  <si>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</si>
  <si>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</si>
  <si>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</si>
  <si>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</si>
  <si>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</si>
  <si>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</si>
  <si>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</si>
  <si>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</si>
  <si>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</si>
  <si>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</si>
  <si>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</si>
  <si>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</si>
  <si>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</si>
  <si>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</si>
  <si>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</si>
  <si>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</si>
  <si>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</si>
  <si>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</si>
  <si>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</si>
  <si>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</si>
  <si>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</si>
  <si>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</si>
  <si>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</si>
  <si>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</si>
  <si>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</si>
  <si>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</si>
  <si>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</si>
  <si>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</si>
  <si>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</si>
  <si>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</si>
  <si>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</si>
  <si>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</si>
  <si>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</si>
  <si>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</si>
  <si>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</si>
  <si>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</si>
  <si>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</si>
  <si>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</si>
  <si>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</si>
  <si>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</si>
  <si>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</si>
  <si>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</si>
  <si>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</si>
  <si>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</si>
  <si>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</si>
  <si>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</si>
  <si>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</si>
  <si>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</si>
  <si>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</si>
  <si>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</si>
  <si>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</si>
  <si>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</si>
  <si>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</si>
  <si>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</si>
  <si>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</si>
  <si>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</si>
  <si>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</si>
  <si>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</si>
  <si>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</si>
  <si>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</si>
  <si>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</si>
  <si>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</si>
  <si>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</si>
  <si>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</si>
  <si>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</si>
  <si>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</si>
  <si>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</si>
  <si>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</si>
  <si>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</si>
  <si>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</si>
  <si>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</si>
  <si>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</si>
  <si>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</si>
  <si>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</si>
  <si>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</si>
  <si>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</si>
  <si>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</si>
  <si>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</si>
  <si>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</si>
  <si>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</si>
  <si>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</si>
  <si>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</si>
  <si>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</si>
  <si>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</si>
  <si>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</si>
  <si>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</si>
  <si>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</si>
  <si>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</si>
  <si>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</si>
  <si>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</si>
  <si>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</si>
  <si>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</si>
  <si>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</si>
  <si>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</si>
  <si>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</si>
  <si>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</si>
  <si>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</si>
  <si>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</si>
  <si>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</si>
  <si>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</si>
  <si>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</si>
  <si>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</si>
  <si>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</si>
  <si>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</si>
  <si>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</si>
  <si>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</si>
  <si>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</si>
  <si>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</si>
  <si>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</si>
  <si>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</si>
  <si>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</si>
  <si>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</si>
  <si>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</si>
  <si>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</si>
  <si>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</si>
  <si>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</si>
  <si>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</si>
  <si>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</si>
  <si>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</si>
  <si>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</si>
  <si>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</si>
  <si>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</si>
  <si>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</si>
  <si>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</si>
  <si>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</si>
  <si>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</si>
  <si>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</si>
  <si>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</si>
  <si>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</si>
  <si>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</si>
  <si>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</si>
  <si>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</si>
  <si>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</si>
  <si>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</si>
  <si>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</si>
  <si>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</si>
  <si>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</si>
  <si>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</si>
  <si>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</si>
  <si>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</si>
  <si>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</si>
  <si>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</si>
  <si>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</si>
  <si>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</si>
  <si>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</si>
  <si>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</si>
  <si>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</si>
  <si>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</si>
  <si>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</si>
  <si>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</si>
  <si>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</si>
  <si>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</si>
  <si>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</si>
  <si>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</si>
  <si>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</si>
  <si>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</si>
  <si>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</si>
  <si>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</si>
  <si>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</si>
  <si>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</si>
  <si>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</si>
  <si>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</si>
  <si>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</si>
  <si>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</si>
  <si>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</si>
  <si>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</si>
  <si>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</si>
  <si>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</si>
  <si>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</si>
  <si>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</si>
  <si>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</si>
  <si>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</si>
  <si>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</si>
  <si>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</si>
  <si>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</si>
  <si>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</si>
  <si>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</si>
  <si>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</si>
  <si>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</si>
  <si>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</si>
  <si>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</si>
  <si>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</si>
  <si>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</si>
  <si>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</si>
  <si>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</si>
  <si>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</si>
  <si>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</si>
  <si>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</si>
  <si>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</si>
  <si>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</si>
  <si>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</si>
  <si>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</si>
  <si>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</si>
  <si>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</si>
  <si>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</si>
  <si>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</si>
  <si>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</si>
  <si>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</si>
  <si>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</si>
  <si>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</si>
  <si>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</si>
  <si>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</si>
  <si>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</si>
  <si>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</si>
  <si>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</si>
  <si>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</si>
  <si>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</si>
  <si>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</si>
  <si>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</si>
  <si>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</si>
  <si>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</si>
  <si>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</si>
  <si>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</si>
  <si>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</si>
  <si>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</si>
  <si>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</si>
  <si>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</si>
  <si>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</si>
  <si>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</si>
  <si>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</si>
  <si>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</si>
  <si>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</si>
  <si>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</si>
  <si>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</si>
  <si>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</si>
  <si>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</si>
  <si>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</si>
  <si>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</si>
  <si>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</si>
  <si>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</si>
  <si>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</si>
  <si>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</si>
  <si>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</si>
  <si>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</si>
  <si>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</si>
  <si>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</si>
  <si>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</si>
  <si>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</si>
  <si>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</si>
  <si>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</si>
  <si>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</si>
  <si>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</si>
  <si>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</si>
  <si>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</si>
  <si>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</si>
  <si>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</si>
  <si>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</si>
  <si>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</si>
  <si>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</si>
  <si>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</si>
  <si>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</si>
  <si>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</si>
  <si>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</si>
  <si>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</si>
  <si>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</si>
  <si>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</si>
  <si>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</si>
  <si>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</si>
  <si>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</si>
  <si>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</si>
  <si>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</si>
  <si>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</si>
  <si>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</si>
  <si>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</si>
  <si>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</si>
  <si>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</si>
  <si>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</si>
  <si>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</si>
  <si>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</si>
  <si>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</si>
  <si>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</si>
  <si>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</si>
  <si>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</si>
  <si>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</si>
  <si>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</si>
  <si>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</si>
  <si>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</si>
  <si>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</si>
  <si>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</si>
  <si>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</si>
  <si>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</si>
  <si>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</si>
  <si>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</si>
  <si>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</si>
  <si>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</si>
  <si>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</si>
  <si>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</si>
  <si>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</si>
  <si>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</si>
  <si>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</si>
  <si>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</si>
  <si>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</si>
  <si>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</si>
  <si>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</si>
  <si>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</si>
  <si>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</si>
  <si>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</si>
  <si>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</si>
  <si>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</si>
  <si>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</si>
  <si>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</si>
  <si>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</si>
  <si>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</si>
  <si>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</si>
  <si>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</si>
  <si>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</si>
  <si>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</si>
  <si>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</si>
  <si>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</si>
  <si>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</si>
  <si>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</si>
  <si>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</si>
  <si>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</si>
  <si>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</si>
  <si>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</si>
  <si>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</si>
  <si>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</si>
  <si>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</si>
  <si>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</si>
  <si>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</si>
  <si>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</si>
  <si>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</si>
  <si>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</si>
  <si>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</si>
  <si>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</si>
  <si>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</si>
  <si>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</si>
  <si>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</si>
  <si>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</si>
  <si>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</si>
  <si>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</si>
  <si>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</si>
  <si>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</si>
  <si>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</si>
  <si>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</si>
  <si>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</si>
  <si>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</si>
  <si>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</si>
  <si>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</si>
  <si>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</si>
  <si>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</si>
  <si>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</si>
  <si>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</si>
  <si>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</si>
  <si>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</si>
  <si>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</si>
  <si>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</si>
  <si>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</si>
  <si>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</si>
  <si>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</si>
  <si>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</si>
  <si>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</si>
  <si>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</si>
  <si>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</si>
  <si>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</si>
  <si>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</si>
  <si>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</si>
  <si>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</si>
  <si>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</si>
  <si>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</si>
  <si>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</si>
  <si>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</si>
  <si>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</si>
  <si>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</si>
  <si>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</si>
  <si>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</si>
  <si>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</si>
  <si>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</si>
  <si>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</si>
  <si>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</si>
  <si>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</si>
  <si>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</si>
  <si>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</si>
  <si>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</si>
  <si>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</si>
  <si>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</si>
  <si>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</si>
  <si>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</si>
  <si>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</si>
  <si>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</si>
  <si>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</si>
  <si>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</si>
  <si>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</si>
  <si>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</si>
  <si>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</si>
  <si>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</si>
  <si>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</si>
  <si>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</si>
  <si>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</si>
  <si>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</si>
  <si>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</si>
  <si>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</si>
  <si>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</si>
  <si>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</si>
  <si>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</si>
  <si>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</si>
  <si>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</si>
  <si>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</si>
  <si>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</si>
  <si>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</si>
  <si>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</si>
  <si>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</si>
  <si>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</si>
  <si>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</si>
  <si>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</si>
  <si>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</si>
  <si>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</si>
  <si>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</si>
  <si>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</si>
  <si>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</si>
  <si>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</si>
  <si>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</si>
  <si>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</si>
  <si>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</si>
  <si>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</si>
  <si>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</si>
  <si>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</si>
  <si>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</si>
  <si>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</si>
  <si>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</si>
  <si>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</si>
  <si>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</si>
  <si>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</si>
  <si>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</si>
  <si>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</si>
  <si>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</si>
  <si>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</si>
  <si>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</si>
  <si>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</si>
  <si>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</si>
  <si>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</si>
  <si>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</si>
  <si>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</si>
  <si>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</si>
  <si>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</si>
  <si>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</si>
  <si>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</si>
  <si>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</si>
  <si>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</si>
  <si>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</si>
  <si>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</si>
  <si>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</si>
  <si>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</si>
  <si>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</si>
  <si>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</si>
  <si>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</si>
  <si>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</si>
  <si>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</si>
  <si>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</si>
  <si>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</si>
  <si>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</si>
  <si>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</si>
  <si>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</si>
  <si>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</si>
  <si>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</si>
  <si>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</si>
  <si>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</si>
  <si>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</si>
  <si>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</si>
  <si>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</si>
  <si>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</si>
  <si>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</si>
  <si>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</si>
  <si>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</si>
  <si>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</si>
  <si>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</si>
  <si>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</si>
  <si>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</si>
  <si>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</si>
  <si>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</si>
  <si>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</si>
  <si>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</si>
  <si>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</si>
  <si>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</si>
  <si>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</si>
  <si>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</si>
  <si>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</si>
  <si>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</si>
  <si>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</si>
  <si>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</si>
  <si>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</si>
  <si>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</si>
  <si>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</si>
  <si>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</si>
  <si>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</si>
  <si>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</si>
  <si>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</si>
  <si>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</si>
  <si>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</si>
  <si>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</si>
  <si>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</si>
  <si>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</si>
  <si>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</si>
  <si>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</si>
  <si>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</si>
  <si>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</si>
  <si>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</si>
  <si>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</si>
  <si>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</si>
  <si>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</si>
  <si>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</si>
  <si>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</si>
  <si>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</si>
  <si>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</si>
  <si>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</si>
  <si>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</si>
  <si>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</si>
  <si>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</si>
  <si>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</si>
  <si>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</si>
  <si>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</si>
  <si>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</si>
  <si>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</si>
  <si>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</si>
  <si>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</si>
  <si>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</si>
  <si>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</si>
  <si>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</si>
  <si>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</si>
  <si>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</si>
  <si>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</si>
  <si>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</si>
  <si>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</si>
  <si>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</si>
  <si>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</si>
  <si>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</si>
  <si>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</si>
  <si>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</si>
  <si>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</si>
  <si>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</si>
  <si>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</si>
  <si>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</si>
  <si>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</si>
  <si>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</si>
  <si>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</si>
  <si>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</si>
  <si>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</si>
  <si>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</si>
  <si>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</si>
  <si>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</si>
  <si>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</si>
  <si>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</si>
  <si>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</si>
  <si>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</si>
  <si>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</si>
  <si>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</si>
  <si>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</si>
  <si>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</si>
  <si>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</si>
  <si>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</si>
  <si>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</si>
  <si>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</si>
  <si>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</si>
  <si>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</si>
  <si>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</si>
  <si>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</si>
  <si>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</si>
  <si>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</si>
  <si>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</si>
  <si>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</si>
  <si>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</si>
  <si>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</si>
  <si>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</si>
  <si>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</si>
  <si>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</si>
  <si>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</si>
  <si>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</si>
  <si>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</si>
  <si>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</si>
  <si>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</si>
  <si>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</si>
  <si>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</si>
  <si>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</si>
  <si>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</si>
  <si>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</si>
  <si>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</si>
  <si>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</si>
  <si>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</si>
  <si>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</si>
  <si>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</si>
  <si>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</si>
  <si>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</si>
  <si>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</si>
  <si>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</si>
  <si>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</si>
  <si>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</si>
  <si>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</si>
  <si>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</si>
  <si>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</si>
  <si>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</si>
  <si>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</si>
  <si>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</si>
  <si>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</si>
  <si>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</si>
  <si>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</si>
  <si>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</si>
  <si>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</si>
  <si>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</si>
  <si>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</si>
  <si>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</si>
  <si>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</si>
  <si>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</si>
  <si>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</si>
  <si>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</si>
  <si>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</si>
  <si>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</si>
  <si>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</si>
  <si>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</si>
  <si>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</si>
  <si>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</si>
  <si>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</si>
  <si>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</si>
  <si>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</si>
  <si>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</si>
  <si>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</si>
  <si>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</si>
  <si>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</si>
  <si>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</si>
  <si>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</si>
  <si>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</si>
  <si>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</si>
  <si>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</si>
  <si>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</si>
  <si>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</si>
  <si>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</si>
  <si>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</si>
  <si>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</si>
  <si>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</si>
  <si>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</si>
  <si>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</si>
  <si>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</si>
  <si>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</si>
  <si>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</si>
  <si>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</si>
  <si>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</si>
  <si>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</si>
  <si>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</si>
  <si>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</si>
  <si>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</si>
  <si>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</si>
  <si>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</si>
  <si>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</si>
  <si>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</si>
  <si>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</si>
  <si>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</si>
  <si>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</si>
  <si>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</si>
  <si>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</si>
  <si>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</si>
  <si>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</si>
  <si>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</si>
  <si>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</si>
  <si>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</si>
  <si>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</si>
  <si>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</si>
  <si>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</si>
  <si>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</si>
  <si>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</si>
  <si>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</si>
  <si>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</si>
  <si>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</si>
  <si>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</si>
  <si>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</si>
  <si>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</si>
  <si>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</si>
  <si>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</si>
  <si>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</si>
  <si>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</si>
  <si>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</si>
  <si>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</si>
  <si>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</si>
  <si>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</si>
  <si>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</si>
  <si>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</si>
  <si>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</si>
  <si>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</si>
  <si>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</si>
  <si>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</si>
  <si>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</si>
  <si>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</si>
  <si>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</si>
  <si>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</si>
  <si>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</si>
  <si>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</si>
  <si>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</si>
  <si>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</si>
  <si>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</si>
  <si>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</si>
  <si>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</si>
  <si>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</si>
  <si>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</si>
  <si>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</si>
  <si>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</si>
  <si>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</si>
  <si>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</si>
  <si>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</si>
  <si>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</si>
  <si>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</si>
  <si>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</si>
  <si>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</si>
  <si>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</si>
  <si>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</si>
  <si>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</si>
  <si>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</si>
  <si>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</si>
  <si>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</si>
  <si>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</si>
  <si>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</si>
  <si>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</si>
  <si>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</si>
  <si>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</si>
  <si>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</si>
  <si>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</si>
  <si>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</si>
  <si>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</si>
  <si>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</si>
  <si>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</si>
  <si>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</si>
  <si>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</si>
  <si>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</si>
  <si>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</si>
  <si>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</si>
  <si>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</si>
  <si>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</si>
  <si>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</si>
  <si>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</si>
  <si>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</si>
  <si>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</si>
  <si>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</si>
  <si>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</si>
  <si>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</si>
  <si>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</si>
  <si>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</si>
  <si>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</si>
  <si>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</si>
  <si>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</si>
  <si>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</si>
  <si>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</si>
  <si>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</si>
  <si>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</si>
  <si>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</si>
  <si>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</si>
  <si>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</si>
  <si>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</si>
  <si>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</si>
  <si>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</si>
  <si>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</si>
  <si>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</si>
  <si>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</si>
  <si>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</si>
  <si>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</si>
  <si>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</si>
  <si>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</si>
  <si>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</si>
  <si>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</si>
  <si>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</si>
  <si>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</si>
  <si>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</si>
  <si>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</si>
  <si>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</si>
  <si>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</si>
  <si>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</si>
  <si>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</si>
  <si>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</si>
  <si>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</si>
  <si>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</si>
  <si>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</si>
  <si>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</si>
  <si>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</si>
  <si>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</si>
  <si>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</si>
  <si>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</si>
  <si>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</si>
  <si>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</si>
  <si>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</si>
  <si>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</si>
  <si>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</si>
  <si>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</si>
  <si>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</si>
  <si>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</si>
  <si>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</si>
  <si>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</si>
  <si>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</si>
  <si>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</si>
  <si>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</si>
  <si>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</si>
  <si>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</si>
  <si>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</si>
  <si>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</si>
  <si>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</si>
  <si>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</si>
  <si>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</si>
  <si>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</si>
  <si>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</si>
  <si>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</si>
  <si>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</si>
  <si>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</si>
  <si>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</si>
  <si>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</si>
  <si>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</si>
  <si>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</si>
  <si>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</si>
  <si>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</si>
  <si>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</si>
  <si>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</si>
  <si>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</si>
  <si>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</si>
  <si>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</si>
  <si>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</si>
  <si>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</si>
  <si>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</si>
  <si>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</si>
  <si>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</si>
  <si>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</si>
  <si>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</si>
  <si>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</si>
  <si>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</si>
  <si>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</si>
  <si>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</si>
  <si>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</si>
  <si>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</si>
  <si>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</si>
  <si>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</si>
  <si>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</si>
  <si>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</si>
  <si>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</si>
  <si>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</si>
  <si>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</si>
  <si>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</si>
  <si>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</si>
  <si>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</si>
  <si>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</si>
  <si>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</si>
  <si>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</si>
  <si>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</si>
  <si>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</si>
  <si>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</si>
  <si>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</si>
  <si>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</si>
  <si>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</si>
  <si>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</si>
  <si>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</si>
  <si>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</si>
  <si>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</si>
  <si>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</si>
  <si>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</si>
  <si>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</si>
  <si>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</si>
  <si>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</si>
  <si>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</si>
  <si>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</si>
  <si>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</si>
  <si>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</si>
  <si>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</si>
  <si>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</si>
  <si>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</si>
  <si>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</si>
  <si>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</si>
  <si>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</si>
  <si>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</si>
  <si>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</si>
  <si>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</si>
  <si>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</si>
  <si>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</si>
  <si>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</si>
  <si>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</si>
  <si>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</si>
  <si>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</si>
  <si>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</si>
  <si>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</si>
  <si>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</si>
  <si>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</si>
  <si>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</si>
  <si>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</si>
  <si>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</si>
  <si>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</si>
  <si>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</si>
  <si>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</si>
  <si>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</si>
  <si>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</si>
  <si>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</si>
  <si>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</si>
  <si>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</si>
  <si>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</si>
  <si>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</si>
  <si>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</si>
  <si>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</si>
  <si>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</si>
  <si>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</si>
  <si>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</si>
  <si>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</si>
  <si>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</si>
  <si>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</si>
  <si>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</si>
  <si>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</si>
  <si>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</si>
  <si>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</si>
  <si>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</si>
  <si>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</si>
  <si>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</si>
  <si>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</si>
  <si>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</si>
  <si>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</si>
  <si>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</si>
  <si>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</si>
  <si>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</si>
  <si>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</si>
  <si>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</si>
  <si>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</si>
  <si>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</si>
  <si>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</si>
  <si>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</si>
  <si>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</si>
  <si>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</si>
  <si>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</si>
  <si>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</si>
  <si>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</si>
  <si>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</si>
  <si>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</si>
  <si>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</si>
  <si>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</si>
  <si>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</si>
  <si>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</si>
  <si>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</si>
  <si>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</si>
  <si>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</si>
  <si>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</si>
  <si>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</si>
  <si>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</si>
  <si>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</si>
  <si>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</si>
  <si>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</si>
  <si>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</si>
  <si>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</si>
  <si>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</si>
  <si>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</si>
  <si>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</si>
  <si>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</si>
  <si>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</si>
  <si>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</si>
  <si>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</si>
  <si>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</si>
  <si>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</si>
  <si>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</si>
  <si>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</si>
  <si>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</si>
  <si>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</si>
  <si>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</si>
  <si>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</si>
  <si>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</si>
  <si>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</si>
  <si>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</si>
  <si>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</si>
  <si>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</si>
  <si>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</si>
  <si>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</si>
  <si>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</si>
  <si>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</si>
  <si>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</si>
  <si>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</si>
  <si>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</si>
  <si>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</si>
  <si>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</si>
  <si>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</si>
  <si>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</si>
  <si>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</si>
  <si>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</si>
  <si>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</si>
  <si>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</si>
  <si>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</si>
  <si>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</si>
  <si>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</si>
  <si>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</si>
  <si>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</si>
  <si>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</si>
  <si>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</si>
  <si>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</si>
  <si>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</si>
  <si>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</si>
  <si>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</si>
  <si>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</si>
  <si>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</si>
  <si>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</si>
  <si>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</si>
  <si>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</si>
  <si>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</si>
  <si>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</si>
  <si>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</si>
  <si>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</si>
  <si>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</si>
  <si>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</si>
  <si>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</si>
  <si>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</si>
  <si>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</si>
  <si>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</si>
  <si>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</si>
  <si>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</si>
  <si>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</si>
  <si>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</si>
  <si>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</si>
  <si>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</si>
  <si>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</si>
  <si>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</si>
  <si>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</si>
  <si>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</si>
  <si>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</si>
  <si>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</si>
  <si>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</si>
  <si>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</si>
  <si>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</si>
  <si>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</si>
  <si>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</si>
  <si>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</si>
  <si>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</si>
  <si>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</si>
  <si>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</si>
  <si>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</si>
  <si>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</si>
  <si>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</si>
  <si>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</si>
  <si>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</si>
  <si>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</si>
  <si>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</si>
  <si>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</si>
  <si>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</si>
  <si>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</si>
  <si>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</si>
  <si>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</si>
  <si>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</si>
  <si>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</si>
  <si>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</si>
  <si>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</si>
  <si>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</si>
  <si>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</si>
  <si>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</si>
  <si>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</si>
  <si>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</si>
  <si>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</si>
  <si>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</si>
  <si>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</si>
  <si>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</si>
  <si>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</si>
  <si>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</si>
  <si>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</si>
  <si>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</si>
  <si>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</si>
  <si>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</si>
  <si>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</si>
  <si>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</si>
  <si>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</si>
  <si>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</si>
  <si>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</si>
  <si>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</si>
  <si>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</si>
  <si>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</si>
  <si>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</si>
  <si>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</si>
  <si>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</si>
  <si>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</si>
  <si>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</si>
  <si>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</si>
  <si>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</si>
  <si>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</si>
  <si>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</si>
  <si>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</si>
  <si>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</si>
  <si>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</si>
  <si>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</si>
  <si>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</si>
  <si>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</si>
  <si>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</si>
  <si>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</si>
  <si>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</si>
  <si>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</si>
  <si>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</si>
  <si>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</si>
  <si>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</si>
  <si>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</si>
  <si>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</si>
  <si>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</si>
  <si>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</si>
  <si>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</si>
  <si>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</si>
  <si>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</si>
  <si>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</si>
  <si>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</si>
  <si>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</si>
  <si>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</si>
  <si>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</si>
  <si>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</si>
  <si>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</si>
  <si>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</si>
  <si>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</si>
  <si>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</si>
  <si>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</si>
  <si>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</si>
  <si>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</si>
  <si>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</si>
  <si>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</si>
  <si>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</si>
  <si>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</si>
  <si>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</si>
  <si>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</si>
  <si>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</si>
  <si>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</si>
  <si>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</si>
  <si>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</si>
  <si>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</si>
  <si>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</si>
  <si>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</si>
  <si>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</si>
  <si>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</si>
  <si>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</si>
  <si>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</si>
  <si>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</si>
  <si>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</si>
  <si>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</si>
  <si>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</si>
  <si>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</si>
  <si>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</si>
  <si>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</si>
  <si>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</si>
  <si>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</si>
  <si>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</si>
  <si>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</si>
  <si>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</si>
  <si>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</si>
  <si>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</si>
  <si>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</si>
  <si>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</si>
  <si>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</si>
  <si>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</si>
  <si>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</si>
  <si>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</si>
  <si>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</si>
  <si>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</si>
  <si>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</si>
  <si>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</si>
  <si>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</si>
  <si>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</si>
  <si>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</si>
  <si>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</si>
  <si>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</si>
  <si>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</si>
  <si>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</si>
  <si>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</si>
  <si>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</si>
  <si>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</si>
  <si>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</si>
  <si>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</si>
  <si>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</si>
  <si>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</si>
  <si>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</si>
  <si>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</si>
  <si>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</si>
  <si>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</si>
  <si>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</si>
  <si>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</si>
  <si>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</si>
  <si>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</si>
  <si>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</si>
  <si>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</si>
  <si>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</si>
  <si>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</si>
  <si>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</si>
  <si>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</si>
  <si>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</si>
  <si>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</si>
  <si>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</si>
  <si>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</si>
  <si>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</si>
  <si>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</si>
  <si>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</si>
  <si>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</si>
  <si>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</si>
  <si>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</si>
  <si>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</si>
  <si>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</si>
  <si>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</si>
  <si>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</si>
  <si>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</si>
  <si>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</si>
  <si>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</si>
  <si>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</si>
  <si>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</si>
  <si>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</si>
  <si>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</si>
  <si>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</si>
  <si>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</si>
  <si>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</si>
  <si>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</si>
  <si>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</si>
  <si>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</si>
  <si>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</si>
  <si>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</si>
  <si>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</si>
  <si>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</si>
  <si>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</si>
  <si>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</si>
  <si>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</si>
  <si>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</si>
  <si>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</si>
  <si>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</si>
  <si>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</si>
  <si>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</si>
  <si>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</si>
  <si>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</si>
  <si>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</si>
  <si>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</si>
  <si>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</si>
  <si>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</si>
  <si>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</si>
  <si>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</si>
  <si>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</si>
  <si>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</si>
  <si>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</si>
  <si>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</si>
  <si>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</si>
  <si>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</si>
  <si>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</si>
  <si>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</si>
  <si>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</si>
  <si>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</si>
  <si>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</si>
  <si>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</si>
  <si>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</si>
  <si>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</si>
  <si>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</si>
  <si>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</si>
  <si>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</si>
  <si>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</si>
  <si>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</si>
  <si>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</si>
  <si>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</si>
  <si>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</si>
  <si>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</si>
  <si>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</si>
  <si>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</si>
  <si>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</si>
  <si>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</si>
  <si>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</si>
  <si>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</si>
  <si>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</si>
  <si>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</si>
  <si>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</si>
  <si>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</si>
  <si>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</si>
  <si>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</si>
  <si>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</si>
  <si>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</si>
  <si>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</si>
  <si>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</si>
  <si>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</si>
  <si>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</si>
  <si>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</si>
  <si>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</si>
  <si>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</si>
  <si>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</si>
  <si>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</si>
  <si>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</si>
  <si>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</si>
  <si>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</si>
  <si>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</si>
  <si>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</si>
  <si>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</si>
  <si>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</si>
  <si>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</si>
  <si>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</si>
  <si>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</si>
  <si>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</si>
  <si>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</si>
  <si>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</si>
  <si>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</si>
  <si>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</si>
  <si>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</si>
  <si>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</si>
  <si>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</si>
  <si>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</si>
  <si>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</si>
  <si>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</si>
  <si>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</si>
  <si>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</si>
  <si>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</si>
  <si>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</si>
  <si>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</si>
  <si>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</si>
  <si>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</si>
  <si>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</si>
  <si>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</si>
  <si>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</si>
  <si>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</si>
  <si>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</si>
  <si>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</si>
  <si>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</si>
  <si>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</si>
  <si>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</si>
  <si>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</si>
  <si>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</si>
  <si>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</si>
  <si>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</si>
  <si>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</si>
  <si>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</si>
  <si>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</si>
  <si>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</si>
  <si>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</si>
  <si>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</si>
  <si>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</si>
  <si>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</si>
  <si>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</si>
  <si>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</si>
  <si>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</si>
  <si>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</si>
  <si>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</si>
  <si>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</si>
  <si>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</si>
  <si>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</si>
  <si>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</si>
  <si>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</si>
  <si>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</si>
  <si>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</si>
  <si>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</si>
  <si>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</si>
  <si>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</si>
  <si>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</si>
  <si>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</si>
  <si>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</si>
  <si>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</si>
  <si>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</si>
  <si>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</si>
  <si>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</si>
  <si>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</si>
  <si>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</si>
  <si>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</si>
  <si>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</si>
  <si>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</si>
  <si>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</si>
  <si>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</si>
  <si>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</si>
  <si>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</si>
  <si>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</si>
  <si>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</si>
  <si>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</si>
  <si>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</si>
  <si>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</si>
  <si>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</si>
  <si>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</si>
  <si>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</si>
  <si>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</si>
  <si>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</si>
  <si>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</si>
  <si>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</si>
  <si>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</si>
  <si>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</si>
  <si>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</si>
  <si>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</si>
  <si>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</si>
  <si>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</si>
  <si>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</si>
  <si>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</si>
  <si>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</si>
  <si>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</si>
  <si>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</si>
  <si>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</si>
  <si>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</si>
  <si>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</si>
  <si>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</si>
  <si>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</si>
  <si>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</si>
  <si>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</si>
  <si>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</si>
  <si>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</si>
  <si>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</si>
  <si>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</si>
  <si>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</si>
  <si>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</si>
  <si>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</si>
  <si>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</si>
  <si>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</si>
  <si>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</si>
  <si>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</si>
  <si>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</si>
  <si>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</si>
  <si>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</si>
  <si>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</si>
  <si>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</si>
  <si>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</si>
  <si>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</si>
  <si>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</si>
  <si>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</si>
  <si>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</si>
  <si>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</si>
  <si>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</si>
  <si>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</si>
  <si>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</si>
  <si>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</si>
  <si>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</si>
  <si>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</si>
  <si>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</si>
  <si>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</si>
  <si>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</si>
  <si>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</si>
  <si>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</si>
  <si>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</si>
  <si>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</si>
  <si>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</si>
  <si>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</si>
  <si>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</si>
  <si>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</si>
  <si>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</si>
  <si>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</si>
  <si>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</si>
  <si>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</si>
  <si>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</si>
  <si>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</si>
  <si>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</si>
  <si>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</si>
  <si>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</si>
  <si>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</si>
  <si>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</si>
  <si>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</si>
  <si>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</si>
  <si>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</si>
  <si>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</si>
  <si>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</si>
  <si>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</si>
  <si>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</si>
  <si>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</si>
  <si>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</si>
  <si>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</si>
  <si>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</si>
  <si>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</si>
  <si>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</si>
  <si>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</si>
  <si>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</si>
  <si>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</si>
  <si>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</si>
  <si>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</si>
  <si>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</si>
  <si>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</si>
  <si>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</si>
  <si>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</si>
  <si>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</si>
  <si>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</si>
  <si>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</si>
  <si>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</si>
  <si>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</si>
  <si>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</si>
  <si>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</si>
  <si>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</si>
  <si>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</si>
  <si>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</si>
  <si>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</si>
  <si>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</si>
  <si>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</si>
  <si>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</si>
  <si>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</si>
  <si>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</si>
  <si>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</si>
  <si>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</si>
  <si>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</si>
  <si>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</si>
  <si>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</si>
  <si>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</si>
  <si>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</si>
  <si>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</si>
  <si>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</si>
  <si>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</si>
  <si>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</si>
  <si>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</si>
  <si>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</si>
  <si>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</si>
  <si>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</si>
  <si>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</si>
  <si>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</si>
  <si>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</si>
  <si>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</si>
  <si>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</si>
  <si>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</si>
  <si>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</si>
  <si>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</si>
  <si>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</si>
  <si>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</si>
  <si>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</si>
  <si>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</si>
  <si>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</si>
  <si>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</si>
  <si>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</si>
  <si>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</si>
  <si>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</si>
  <si>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</si>
  <si>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</si>
  <si>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</si>
  <si>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</si>
  <si>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</si>
  <si>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</si>
  <si>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</si>
  <si>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</si>
  <si>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</si>
  <si>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</si>
  <si>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</si>
  <si>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</si>
  <si>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</si>
  <si>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</si>
  <si>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</si>
  <si>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</si>
  <si>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</si>
  <si>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</si>
  <si>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</si>
  <si>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</si>
  <si>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</si>
  <si>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</si>
  <si>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</si>
  <si>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</si>
  <si>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</si>
  <si>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</si>
  <si>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</si>
  <si>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</si>
  <si>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</si>
  <si>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</si>
  <si>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</si>
  <si>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</si>
  <si>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</si>
  <si>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</si>
  <si>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</si>
  <si>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</si>
  <si>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</si>
  <si>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</si>
  <si>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</si>
  <si>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</si>
  <si>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</si>
  <si>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</si>
  <si>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</si>
  <si>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</si>
  <si>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</si>
  <si>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</si>
  <si>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</si>
  <si>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</si>
  <si>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</si>
  <si>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</si>
  <si>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</si>
  <si>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</si>
  <si>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</si>
  <si>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</si>
  <si>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</si>
  <si>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</si>
  <si>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</si>
  <si>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</si>
  <si>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</si>
  <si>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</si>
  <si>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</si>
  <si>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</si>
  <si>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</si>
  <si>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</si>
  <si>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</si>
  <si>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</si>
  <si>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</si>
  <si>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</si>
  <si>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</si>
  <si>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</si>
  <si>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</si>
  <si>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</si>
  <si>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</si>
  <si>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</si>
  <si>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</si>
  <si>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</si>
  <si>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</si>
  <si>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</si>
  <si>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</si>
  <si>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</si>
  <si>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</si>
  <si>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</si>
  <si>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</si>
  <si>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</si>
  <si>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</si>
  <si>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</si>
  <si>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</si>
  <si>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</si>
  <si>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</si>
  <si>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</si>
  <si>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</si>
  <si>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</si>
  <si>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</si>
  <si>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</si>
  <si>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</si>
  <si>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</si>
  <si>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</si>
  <si>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</si>
  <si>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</si>
  <si>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</si>
  <si>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</si>
  <si>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</si>
  <si>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</si>
  <si>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</si>
  <si>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</si>
  <si>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</si>
  <si>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</si>
  <si>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</si>
  <si>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</si>
  <si>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</si>
  <si>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</si>
  <si>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</si>
  <si>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</si>
  <si>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</si>
  <si>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</si>
  <si>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</si>
  <si>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</si>
  <si>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</si>
  <si>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</si>
  <si>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</si>
  <si>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</si>
  <si>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</si>
  <si>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</si>
  <si>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</si>
  <si>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</si>
  <si>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</si>
  <si>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</si>
  <si>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</si>
  <si>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</si>
  <si>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</si>
  <si>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</si>
  <si>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</si>
  <si>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</si>
  <si>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</si>
  <si>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</si>
  <si>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</si>
  <si>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</si>
  <si>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</si>
  <si>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</si>
  <si>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</si>
  <si>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</si>
  <si>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</si>
  <si>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</si>
  <si>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</si>
  <si>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</si>
  <si>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</si>
  <si>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</si>
  <si>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</si>
  <si>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</si>
  <si>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</si>
  <si>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</si>
  <si>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</si>
  <si>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</si>
  <si>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</si>
  <si>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</si>
  <si>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</si>
  <si>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</si>
  <si>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</si>
  <si>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</si>
  <si>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</si>
  <si>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</si>
  <si>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</si>
  <si>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</si>
  <si>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</si>
  <si>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</si>
  <si>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</si>
  <si>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</si>
  <si>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</si>
  <si>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</si>
  <si>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</si>
  <si>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</si>
  <si>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</si>
  <si>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</si>
  <si>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</si>
  <si>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</si>
  <si>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</si>
  <si>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</si>
  <si>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</si>
  <si>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</si>
  <si>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</si>
  <si>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</si>
  <si>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</si>
  <si>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</si>
  <si>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</si>
  <si>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</si>
  <si>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</si>
  <si>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</si>
  <si>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</si>
  <si>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</si>
  <si>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</si>
  <si>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</si>
  <si>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</si>
  <si>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</si>
  <si>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</si>
  <si>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</si>
  <si>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</si>
  <si>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</si>
  <si>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</si>
  <si>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</si>
  <si>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</si>
  <si>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</si>
  <si>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</si>
  <si>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</si>
  <si>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</si>
  <si>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</si>
  <si>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</si>
  <si>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</si>
  <si>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</si>
  <si>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</si>
  <si>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</si>
  <si>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</si>
  <si>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</si>
  <si>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</si>
  <si>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</si>
  <si>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</si>
  <si>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</si>
  <si>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</si>
  <si>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</si>
  <si>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</si>
  <si>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</si>
  <si>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</si>
  <si>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</si>
  <si>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</si>
  <si>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</si>
  <si>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</si>
  <si>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</si>
  <si>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</si>
  <si>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</si>
  <si>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</si>
  <si>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</si>
  <si>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</si>
  <si>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</si>
  <si>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</si>
  <si>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</si>
  <si>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</si>
  <si>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</si>
  <si>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</si>
  <si>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</si>
  <si>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</si>
  <si>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</si>
  <si>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</si>
  <si>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</si>
  <si>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</si>
  <si>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</si>
  <si>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</si>
  <si>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</si>
  <si>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</si>
  <si>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</si>
  <si>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</si>
  <si>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</si>
  <si>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</si>
  <si>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</si>
  <si>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</si>
  <si>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</si>
  <si>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</si>
  <si>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</si>
  <si>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</si>
  <si>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</si>
  <si>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</si>
  <si>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</si>
  <si>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</si>
  <si>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</si>
  <si>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</si>
  <si>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</si>
  <si>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</si>
  <si>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</si>
  <si>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</si>
  <si>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</si>
  <si>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</si>
  <si>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</si>
  <si>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</si>
  <si>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</si>
  <si>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</si>
  <si>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</si>
  <si>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</si>
  <si>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</si>
  <si>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</si>
  <si>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</si>
  <si>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</si>
  <si>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</si>
  <si>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</si>
  <si>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</si>
  <si>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</si>
  <si>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</si>
  <si>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</si>
  <si>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</si>
  <si>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</si>
  <si>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</si>
  <si>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</si>
  <si>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</si>
  <si>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</si>
  <si>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</si>
  <si>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</si>
  <si>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</si>
  <si>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</si>
  <si>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</si>
  <si>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</si>
  <si>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</si>
  <si>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</si>
  <si>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</si>
  <si>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</si>
  <si>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</si>
  <si>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</si>
  <si>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</si>
  <si>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</si>
  <si>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</si>
  <si>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</si>
  <si>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</si>
  <si>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</si>
  <si>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</si>
  <si>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</si>
  <si>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</si>
  <si>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</si>
  <si>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</si>
  <si>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</si>
  <si>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</si>
  <si>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</si>
  <si>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</si>
  <si>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</si>
  <si>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</si>
  <si>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</si>
  <si>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</si>
  <si>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</si>
  <si>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</si>
  <si>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</si>
  <si>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</si>
  <si>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</si>
  <si>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</si>
  <si>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</si>
  <si>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</si>
  <si>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</si>
  <si>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</si>
  <si>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</si>
  <si>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</si>
  <si>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</si>
  <si>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</si>
  <si>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</si>
  <si>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</si>
  <si>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</si>
  <si>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</si>
  <si>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</si>
  <si>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</si>
  <si>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</si>
  <si>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</si>
  <si>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</si>
  <si>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</si>
  <si>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</si>
  <si>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</si>
  <si>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</si>
  <si>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</si>
  <si>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</si>
  <si>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</si>
  <si>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</si>
  <si>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</si>
  <si>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</si>
  <si>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</si>
  <si>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</si>
  <si>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</si>
  <si>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</si>
  <si>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</si>
  <si>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</si>
  <si>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</si>
  <si>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</si>
  <si>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</si>
  <si>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</si>
  <si>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</si>
  <si>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</si>
  <si>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</si>
  <si>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</si>
  <si>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</si>
  <si>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</si>
  <si>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</si>
  <si>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</si>
  <si>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</si>
  <si>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</si>
  <si>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</si>
  <si>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</si>
  <si>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</si>
  <si>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</si>
  <si>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</si>
  <si>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</si>
  <si>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</si>
  <si>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</si>
  <si>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</si>
  <si>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</si>
  <si>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</si>
  <si>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</si>
  <si>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</si>
  <si>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</si>
  <si>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</si>
  <si>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</si>
  <si>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</si>
  <si>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</si>
  <si>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</si>
  <si>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</si>
  <si>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</si>
  <si>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</si>
  <si>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</si>
  <si>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</si>
  <si>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</si>
  <si>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</si>
  <si>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</si>
  <si>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</si>
  <si>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</si>
  <si>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</si>
  <si>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</si>
  <si>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</si>
  <si>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</si>
  <si>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</si>
  <si>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</si>
  <si>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</si>
  <si>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</si>
  <si>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</si>
  <si>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</si>
  <si>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</si>
  <si>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</si>
  <si>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</si>
  <si>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</si>
  <si>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</si>
  <si>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</si>
  <si>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</si>
  <si>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</si>
  <si>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</si>
  <si>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</si>
  <si>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</si>
  <si>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</si>
  <si>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</si>
  <si>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</si>
  <si>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</si>
  <si>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</si>
  <si>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</si>
  <si>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</si>
  <si>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</si>
  <si>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</si>
  <si>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</si>
  <si>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</si>
  <si>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</si>
  <si>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</si>
  <si>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</si>
  <si>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</si>
  <si>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</si>
  <si>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</si>
  <si>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</si>
  <si>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</si>
  <si>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</si>
  <si>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</si>
  <si>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</si>
  <si>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</si>
  <si>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</si>
  <si>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</si>
  <si>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</si>
  <si>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</si>
  <si>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</si>
  <si>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</si>
  <si>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</si>
  <si>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</si>
  <si>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</si>
  <si>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</si>
  <si>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</si>
  <si>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</si>
  <si>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</si>
  <si>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</si>
  <si>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</si>
  <si>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</si>
  <si>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</si>
  <si>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</si>
  <si>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</si>
  <si>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</si>
  <si>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</si>
  <si>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</si>
  <si>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</si>
  <si>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</si>
  <si>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</si>
  <si>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</si>
  <si>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</si>
  <si>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</si>
  <si>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</si>
  <si>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</si>
  <si>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</si>
  <si>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</si>
  <si>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</si>
  <si>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</si>
  <si>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</si>
  <si>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</si>
  <si>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</si>
  <si>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</si>
  <si>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</si>
  <si>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</si>
  <si>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</si>
  <si>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</si>
  <si>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</si>
  <si>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</si>
  <si>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</si>
  <si>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</si>
  <si>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</si>
  <si>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</si>
  <si>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</si>
  <si>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</si>
  <si>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</si>
  <si>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</si>
  <si>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</si>
  <si>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</si>
  <si>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</si>
  <si>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</si>
  <si>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</si>
  <si>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</si>
  <si>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</si>
  <si>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</si>
  <si>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</si>
  <si>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</si>
  <si>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</si>
  <si>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</si>
  <si>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</si>
  <si>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</si>
  <si>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</si>
  <si>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</si>
  <si>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</si>
  <si>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</si>
  <si>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</si>
  <si>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</si>
  <si>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</si>
  <si>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</si>
  <si>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</si>
  <si>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</si>
  <si>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</si>
  <si>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</si>
  <si>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</si>
  <si>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</si>
  <si>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</si>
  <si>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</si>
  <si>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</si>
  <si>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</si>
  <si>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</si>
  <si>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</si>
  <si>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</si>
  <si>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</si>
  <si>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PCM-20251005-00001328</t>
  </si>
  <si>
    <t xml:space="preserve">ETA 55 min </t>
  </si>
  <si>
    <t>PCM-20251005-00001351</t>
  </si>
  <si>
    <t xml:space="preserve">ETA 110 min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</si>
  <si>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</si>
  <si>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</si>
  <si>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</si>
  <si>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</si>
  <si>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</si>
  <si>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</si>
  <si>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</si>
  <si>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PCM-20251004-00001839 </t>
  </si>
  <si>
    <t xml:space="preserve"> Site ACCESS ISSUE AS  located at Al Qattan Tourist Village with limited access/team move to check need 20 min </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</si>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</sst>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0" totalsRowShown="0" headerRowDxfId="157" dataDxfId="156" headerRowBorderDxfId="154" tableBorderDxfId="155" totalsRowBorderDxfId="153">
  <autoFilter ref="A1:CJ3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 totalsRowShown="0" headerRowDxfId="48" dataDxfId="47" headerRowBorderDxfId="45" tableBorderDxfId="46" totalsRowBorderDxfId="44">
  <autoFilter ref="A1:L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272.42829120370152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45935.376717129628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45935.376717129628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45935.376717129628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45935.376717129628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45935.376717129628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45935.376717129628</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45935.376717129628</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45935.376717129628</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45935.376717129628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45935.376717129628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45935.376717129628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45935.376717129628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45935.376717129628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45935.376717129628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45935.376717129628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45935.376717129628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45935.376717129628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45935.376717129628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45935.376717129628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45935.376717129628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45935.376717129628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45935.376717129628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45935.376717129628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45935.376717129628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45935.376717129628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45935.376717129628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45935.376717129628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45935.376717129628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45935.376717129628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45935.376717129628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901899B5-55CD-4CB4-A5B4-8C21B6E10112}"/>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0"/>
  <sheetViews>
    <sheetView workbookViewId="0">
      <selection activeCell="D6" sqre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243.72493472221686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128.64963379629626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110.37687916666619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0.12855740740633337</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17550</v>
      </c>
      <c r="E7" s="131" t="s">
        <v>38964</v>
      </c>
      <c r="F7" s="132">
        <v>45935.357835648145</v>
      </c>
      <c r="G7" s="133">
        <f ca="1">IFERROR(NOW()-F7,"-")</f>
        <v>1.8881481482821982E-2</v>
      </c>
      <c r="H7" s="132">
        <v>45935.341168981482</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27558</v>
      </c>
      <c r="E8" s="131" t="s">
        <v>38964</v>
      </c>
      <c r="F8" s="132">
        <v>45935.368587962963</v>
      </c>
      <c r="G8" s="133">
        <f ca="1">IFERROR(NOW()-F8,"-")</f>
        <v>8.1291666647302918E-3</v>
      </c>
      <c r="H8" s="132">
        <v>45935.359560185185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45935.376717129628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45935.376717129628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45935.376717129628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45935.376717129628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45935.376717129628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45935.376717129628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45935.376717129628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45935.376717129628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45935.376717129628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45935.376717129628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45935.376717129628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45935.376717129628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45935.376717129628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45935.376717129628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45935.376717129628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45935.376717129628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45935.376717129628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45935.376717129628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45935.376717129628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45935.376717129628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45935.376717129628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45935.376717129628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45935.376717129628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45935.376717129628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45935.376717129628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45935.376717129628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45935.376717129628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45935.376717129628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45935.376717129628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45935.376717129628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45935.376717129628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45935.376717129628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45935.376717129628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45935.376717129628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45935.376717129628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45935.376717129628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45935.376717129628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45935.376717129628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45935.376717129628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45935.376717129628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45935.376717129628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45935.376717129628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45935.376717129628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45935.376717129628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45935.376717129628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45935.376717129628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45935.376717129628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45935.376717129628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45935.376717129628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45935.376717129628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45935.376717129628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45935.376717129628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45935.376717129628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45935.376717129628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45935.376717129628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45935.376717129628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45935.376717129628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45935.376717129628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45935.376717129628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45935.376717129628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45935.376717129628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45935.376717129628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45935.376717129628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45935.376717129628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45935.376717129628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45935.376717129628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45935.376717129628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45935.376717129628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45935.376717129628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45935.376717129628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45935.376717129628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45935.376717129628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45935.376717129628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45935.376717129628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45935.376717129628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45935.376717129628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45935.376717129628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45935.376717129628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45935.376717129628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45935.376717129628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45935.376717129628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45935.376717129628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45935.376717129628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45935.376717129628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45935.376717129628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45935.376717129628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45935.376717129628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45935.376717129628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45935.376717129628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45935.376717129628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45935.376717129628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45935.376717129628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45935.376717129628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45935.376717129628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45935.376717129628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45935.376717129628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45935.376717129628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45935.376717129628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45935.376717129628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45935.376717129628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45935.376717129628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45935.376717129628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45935.376717129628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45935.376717129628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45935.376717129628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45935.376717129628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45935.376717129628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45935.376717129628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45935.376717129628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45935.376717129628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45935.376717129628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45935.376717129628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45935.376717129628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45935.376717129628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45935.376717129628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45935.376717129628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45935.376717129628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45935.376717129628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45935.376717129628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45935.376717129628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45935.376717129628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45935.376717129628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45935.376717129628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45935.376717129628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45935.376717129628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45935.376717129628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45935.376717129628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45935.376717129628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45935.376717129628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45935.376717129628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45935.376717129628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45935.376717129628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45935.376717129628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45935.376717129628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45935.376717129628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45935.376717129628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45935.376717129628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45935.376717129628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45935.376717129628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45935.376717129628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45935.376717129628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45935.376717129628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45935.376717129628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45935.376717129628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45935.376717129628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45935.376717129628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45935.376717129628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45935.376717129628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45935.376717129628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45935.376717129628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45935.376717129628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45935.376717129628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45935.376717129628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45935.376717129628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45935.376717129628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45935.376717129628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45935.376717129628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45935.376717129628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45935.376717129628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45935.376717129628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45935.376717129628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45935.376717129628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45935.376717129628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45935.376717129628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45935.376717129628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45935.376717129628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45935.376717129628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45935.376717129628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45935.376717129628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45935.376717129628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45935.376717129628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45935.376717129628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45935.376717129628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45935.376717129628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45935.376717129628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45935.376717129628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45935.376717129628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45935.376717129628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45935.376717129628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45935.376717129628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45935.376717129628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45935.376717129628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45935.376717129628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45935.376717129628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45935.376717129628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45935.376717129628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45935.376717129628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45935.376717129628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45935.376717129628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45935.376717129628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45935.376717129628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45935.376717129628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45935.376717129628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45935.376717129628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45935.376717129628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45935.376717129628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45935.376717129628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45935.376717129628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45935.376717129628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45935.376717129628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45935.376717129628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45935.376717129628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45935.376717129628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45935.376717129628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45935.376717129628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45935.376717129628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45935.376717129628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45935.376717129628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45935.376717129628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45935.376717129628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45935.376717129628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45935.376717129628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45935.376717129628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45935.376717129628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45935.376717129628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45935.376717129628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45935.376717129628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45935.376717129628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45935.376717129628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45935.376717129628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45935.376717129628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45935.376717129628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45935.376717129628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45935.376717129628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45935.376717129628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45935.376717129628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45935.376717129628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45935.376717129628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45935.376717129628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45935.376717129628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45935.376717129628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45935.376717129628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45935.376717129628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45935.376717129628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45935.376717129628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45935.376717129628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45935.376717129628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45935.376717129628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45935.376717129628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45935.376717129628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45935.376717129628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45935.376717129628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45935.376717129628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45935.376717129628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45935.376717129628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45935.376717129628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45935.376717129628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45935.376717129628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45935.376717129628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45935.376717129628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45935.376717129628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45935.376717129628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45935.376717129628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45935.376717129628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45935.376717129628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45935.376717129628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45935.376717129628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45935.376717129628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45935.376717129628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45935.376717129628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45935.376717129628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45935.376717129628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45935.376717129628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45935.376717129628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45935.376717129628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45935.376717129628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45935.376717129628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45935.376717129628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45935.376717129628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45935.376717129628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45935.376717129628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45935.376717129628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45935.376717129628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45935.376717129628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45935.376717129628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45935.376717129628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45935.376717129628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45935.376717129628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45935.376717129628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45935.376717129628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45935.376717129628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45935.376717129628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45935.376717129628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45935.376717129628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45935.376717129628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45935.376717129628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45935.376717129628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45935.376717129628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45935.376717129628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45935.376717129628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45935.376717129628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45935.376717129628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sheetData>
  <dataValidations count="2">
    <dataValidation allowBlank="1" showInputMessage="1" showErrorMessage="1" sqref="E1" xr:uid="{4D935161-CDD3-4592-B877-3FB59C99E142}"/>
    <dataValidation type="list" allowBlank="1" showInputMessage="1" showErrorMessage="1" sqref="E3:E3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11543</v>
      </c>
      <c r="E2" s="18" t="s">
        <v>38964</v>
      </c>
      <c r="F2" s="142">
        <v>45935.374467592592</v>
      </c>
      <c r="G2" s="21">
        <f t="shared" ref="G2:G52" ca="1" si="0">IFERROR(NOW()-F2,"-")</f>
        <v>2.2495370358228683E-3</v>
      </c>
      <c r="H2" s="142">
        <v>45935.277465277781</v>
      </c>
      <c r="I2" s="19" t="str">
        <f>IFERROR(VLOOKUP(D2,DB!A:F,6,0),"")</f>
        <v>SCECO</v>
      </c>
      <c r="J2" s="18" t="str">
        <f>IFERROR(VLOOKUP(D2,DB!A:G,7,0),"")</f>
        <v>Weak</v>
      </c>
      <c r="K2" s="50" t="s">
        <v>39059</v>
      </c>
      <c r="L2" s="23" t="str">
        <f>IFERROR(VLOOKUP(D2,DB!A:I,9,0),"")</f>
        <v>Latis</v>
      </c>
    </row>
    <row r="3" spans="1:13" ht="15" customHeight="1">
      <c r="A3" s="19"/>
      <c r="B3" s="75" t="str">
        <f>IFERROR(VLOOKUP(D3,DB!A:K,11,0),"")</f>
        <v/>
      </c>
      <c r="C3" s="18"/>
      <c r="D3" s="18"/>
      <c r="E3" s="18"/>
      <c r="F3" s="20"/>
      <c r="G3" s="21">
        <f t="shared" ca="1" si="0"/>
        <v>45935.376717129628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45935.376717129628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45935.376717129628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45935.376717129628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45935.376717129628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45935.376717129628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45935.376717129628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45935.376717129628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45935.376717129628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45935.376717129628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45935.376717129628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45935.376717129628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45935.376717129628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45935.376717129628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45935.376717129628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45935.376717129628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45935.376717129628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45935.376717129628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45935.376717129628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45935.376717129628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45935.376717129628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45935.376717129628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45935.376717129628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45935.376717129628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45935.376717129628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45935.376717129628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45935.376717129628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45935.376717129628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45935.376717129628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45935.376717129628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45935.376717129628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45935.376717129628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45935.376717129628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45935.376717129628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45935.376717129628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45935.376717129628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45935.376717129628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45935.376717129628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45935.376717129628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45935.376717129628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45935.376717129628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45935.376717129628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45935.376717129628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45935.376717129628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45935.376717129628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45935.376717129628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45935.376717129628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45935.376717129628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45935.376717129628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45935.376717129628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45935.376717129628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45935.376717129628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45935.376717129628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45935.376717129628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45935.376717129628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45935.376717129628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45935.376717129628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45935.376717129628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45935.376717129628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45935.376717129628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45935.376717129628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45935.376717129628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45935.376717129628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45935.376717129628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45935.376717129628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45935.376717129628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45935.376717129628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45935.376717129628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45935.376717129628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45935.376717129628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45935.376717129628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45935.376717129628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45935.376717129628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45935.376717129628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45935.376717129628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45935.376717129628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45935.376717129628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45935.376717129628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45935.376717129628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45935.376717129628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45935.376717129628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45935.376717129628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45935.376717129628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45935.376717129628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45935.376717129628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45935.376717129628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45935.376717129628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45935.376717129628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45935.376717129628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45935.376717129628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45935.376717129628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45935.376717129628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45935.376717129628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45935.376717129628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45935.376717129628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45935.376717129628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45935.376717129628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45935.376717129628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45935.376717129628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45935.376717129628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45935.376717129628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45935.376717129628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45935.376717129628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45935.376717129628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45935.376717129628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45935.376717129628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45935.376717129628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45935.376717129628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45935.376717129628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45935.376717129628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45935.376717129628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45935.376717129628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45935.376717129628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45935.376717129628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45935.376717129628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45935.376717129628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45935.376717129628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45935.376717129628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45935.376717129628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45935.376717129628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45935.376717129628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45935.376717129628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45935.376717129628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45935.376717129628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45935.376717129628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45935.376717129628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45935.376717129628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45935.376717129628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45935.376717129628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45935.376717129628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45935.376717129628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45935.376717129628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45935.376717129628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45935.376717129628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45935.376717129628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45935.376717129628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45935.376717129628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45935.376717129628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45935.376717129628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45935.376717129628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45935.376717129628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45935.376717129628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45935.376717129628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45935.376717129628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45935.376717129628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45935.376717129628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45935.376717129628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45935.376717129628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45935.376717129628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45935.376717129628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45935.376717129628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45935.376717129628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45935.376717129628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45935.376717129628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45935.376717129628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45935.376717129628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45935.376717129628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45935.376717129628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45935.376717129628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45935.376717129628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45935.376717129628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45935.376717129628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45935.376717129628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45935.376717129628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45935.376717129628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45935.376717129628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45935.376717129628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45935.376717129628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45935.376717129628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45935.376717129628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45935.376717129628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45935.376717129628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45935.376717129628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45935.376717129628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45935.376717129628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45935.376717129628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45935.376717129628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45935.376717129628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45935.376717129628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45935.376717129628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45935.376717129628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45935.376717129628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45935.376717129628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45935.376717129628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45935.376717129628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45935.376717129628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45935.376717129628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45935.376717129628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45935.376717129628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45935.376717129628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45935.376717129628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45935.376717129628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45935.376717129628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45935.376717129628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45935.376717129628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45935.376717129628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45935.376717129628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45935.376717129628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45935.376717129628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45935.376717129628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45935.376717129628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45935.376717129628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45935.376717129628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45935.376717129628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45935.376717129628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45935.376717129628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45935.376717129628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45935.376717129628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45935.376717129628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45935.376717129628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45935.376717129628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45935.376717129628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45935.376717129628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45935.376717129628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45935.376717129628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45935.376717129628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45935.376717129628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45935.376717129628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45935.376717129628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45935.376717129628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45935.376717129628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45935.376717129628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45935.376717129628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45935.376717129628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45935.376717129628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45935.376717129628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45935.376717129628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45935.376717129628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45935.376717129628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45935.376717129628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45935.376717129628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45935.376717129628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45935.376717129628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45935.376717129628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45935.376717129628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45935.376717129628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45935.376717129628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45935.376717129628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45935.376717129628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45935.376717129628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45935.376717129628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45935.376717129628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45935.376717129628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45935.376717129628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45935.376717129628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45935.376717129628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45935.376717129628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45935.376717129628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45935.376717129628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45935.376717129628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45935.376717129628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45935.376717129628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45935.376717129628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45935.376717129628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45935.376717129628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45935.376717129628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45935.376717129628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45935.376717129628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45935.376717129628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45935.376717129628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45935.376717129628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45935.376717129628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45935.376717129628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45935.376717129628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45935.376717129628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45935.376717129628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45935.376717129628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45935.376717129628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45935.376717129628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45935.376717129628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45935.376717129628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45935.376717129628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45935.376717129628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45935.376717129628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45935.376717129628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45935.376717129628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45935.376717129628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45935.376717129628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45935.376717129628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45935.376717129628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45935.376717129628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45935.376717129628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45935.376717129628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45935.376717129628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45935.376717129628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45935.376717129628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45935.376717129628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45935.376717129628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45935.376717129628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45935.376717129628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45935.376717129628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45935.376717129628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45935.376717129628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45935.376717129628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45935.376717129628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45935.376717129628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45935.376717129628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45935.376717129628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45935.376717129628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45935.376717129628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45935.376717129628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45935.376717129628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45935.376717129628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45935.376717129628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45935.376717129628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45935.376717129628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45935.376717129628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45935.376717129628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45935.376717129628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45935.376717129628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45935.376717129628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45935.376717129628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45935.376717129628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45935.376717129628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45935.376717129628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45935.376717129628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45935.376717129628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45935.376717129628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45935.376717129628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45935.376717129628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45935.376717129628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45935.376717129628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45935.376717129628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45935.376717129628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45935.376717129628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45935.376717129628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45935.376717129628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45935.376717129628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45935.376717129628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45935.376717129628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45935.376717129628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45935.376717129628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45935.376717129628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45935.376717129628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45935.376717129628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45935.376717129628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45935.376717129628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45935.376717129628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45935.376717129628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45935.376717129628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45935.376717129628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45935.376717129628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45935.376717129628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45935.376717129628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45935.376717129628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45935.376717129628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45935.376717129628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45935.376717129628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45935.376717129628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45935.376717129628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45935.376717129628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45935.376717129628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45935.376717129628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45935.376717129628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45935.376717129628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45935.376717129628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45935.376717129628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45935.376717129628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45935.376717129628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45935.376717129628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45935.376717129628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45935.376717129628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45935.376717129628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45935.376717129628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45935.376717129628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45935.376717129628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45935.376717129628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45935.376717129628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45935.376717129628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45935.376717129628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45935.376717129628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45935.376717129628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45935.376717129628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45935.376717129628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45935.376717129628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45935.376717129628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45935.376717129628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45935.376717129628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45935.376717129628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45935.376717129628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45935.376717129628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45935.376717129628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45935.376717129628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45935.376717129628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45935.376717129628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45935.376717129628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45935.376717129628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45935.376717129628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45935.376717129628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45935.376717129628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45935.376717129628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45935.376717129628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45935.376717129628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45935.376717129628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45935.376717129628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45935.376717129628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45935.376717129628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45935.376717129628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45935.376717129628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45935.376717129628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45935.376717129628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45935.376717129628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45935.376717129628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45935.376717129628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45935.376717129628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45935.376717129628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45935.376717129628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45935.376717129628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45935.376717129628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45935.376717129628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45935.376717129628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45935.376717129628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45935.376717129628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45935.376717129628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45935.376717129628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45935.376717129628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45935.376717129628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45935.376717129628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45935.376717129628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45935.376717129628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45935.376717129628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45935.376717129628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45935.376717129628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45935.376717129628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45935.376717129628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45935.376717129628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45935.376717129628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45935.376717129628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45935.376717129628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45935.376717129628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45935.376717129628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45935.376717129628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45935.376717129628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45935.376717129628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45935.376717129628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45935.376717129628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45935.376717129628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45935.376717129628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45935.376717129628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45935.376717129628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45935.376717129628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45935.376717129628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45935.376717129628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45935.376717129628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45935.376717129628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45935.376717129628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45935.376717129628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45935.376717129628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45935.376717129628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45935.376717129628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45935.376717129628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45935.376717129628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45935.376717129628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45935.376717129628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45935.376717129628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45935.376717129628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45935.376717129628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45935.376717129628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45935.376717129628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45935.376717129628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45935.376717129628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45935.376717129628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45935.376717129628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45935.376717129628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45935.376717129628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45935.376717129628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45935.376717129628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45935.376717129628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45935.376717129628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45935.376717129628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45935.376717129628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45935.376717129628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45935.376717129628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45935.376717129628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45935.376717129628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45935.376717129628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45935.376717129628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45935.376717129628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45935.376717129628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45935.376717129628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45935.376717129628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45935.376717129628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45935.376717129628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45935.376717129628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45935.376717129628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45935.376717129628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45935.376717129628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45935.376717129628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45935.376717129628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45935.376717129628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45935.376717129628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45935.376717129628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45935.376717129628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45935.376717129628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45935.376717129628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45935.376717129628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45935.376717129628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45935.376717129628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45935.376717129628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45935.376717129628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45935.376717129628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45935.376717129628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45935.376717129628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45935.376717129628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45935.376717129628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45935.376717129628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45935.376717129628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45935.376717129628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45935.376717129628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45935.376717129628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45935.376717129628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45935.376717129628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45935.376717129628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45935.376717129628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45935.376717129628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45935.376717129628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45935.376717129628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45935.376717129628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45935.376717129628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45935.376717129628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45935.376717129628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45935.376717129628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45935.376717129628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45935.376717129628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45935.376717129628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45935.376717129628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45935.376717129628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45935.376717129628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45935.376717129628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45935.376717129628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45935.376717129628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45935.376717129628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45935.376717129628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45935.376717129628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45935.376717129628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45935.376717129628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45935.376717129628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45935.376717129628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45935.376717129628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45935.376717129628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45935.376717129628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45935.376717129628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45935.376717129628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45935.376717129628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45935.376717129628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45935.376717129628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45935.376717129628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45935.376717129628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45935.376717129628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45935.376717129628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45935.376717129628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45935.376717129628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45935.376717129628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45935.376717129628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45935.376717129628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45935.376717129628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45935.376717129628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45935.376717129628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45935.376717129628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45935.376717129628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45935.376717129628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45935.376717129628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45935.376717129628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45935.376717129628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45935.376717129628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45935.376717129628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45935.376717129628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45935.376717129628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45935.376717129628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45935.376717129628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45935.376717129628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45935.376717129628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45935.376717129628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45935.376717129628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45935.376717129628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45935.376717129628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45935.376717129628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45935.376717129628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45935.376717129628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45935.376717129628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45935.376717129628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45935.376717129628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45935.376717129628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45935.376717129628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45935.376717129628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45935.376717129628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45935.376717129628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45935.376717129628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45935.376717129628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45935.376717129628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45935.376717129628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45935.376717129628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45935.376717129628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45935.376717129628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45935.376717129628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45935.376717129628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45935.376717129628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45935.376717129628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45935.376717129628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45935.376717129628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45935.376717129628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45935.376717129628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45935.376717129628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45935.376717129628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45935.376717129628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45935.376717129628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45935.376717129628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45935.376717129628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45935.376717129628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45935.376717129628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45935.376717129628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45935.376717129628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45935.376717129628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45935.376717129628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45935.376717129628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45935.376717129628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45935.376717129628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45935.376717129628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45935.376717129628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45935.376717129628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45935.376717129628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45935.376717129628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45935.376717129628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45935.376717129628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45935.376717129628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45935.376717129628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45935.376717129628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45935.376717129628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45935.376717129628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45935.376717129628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45935.376717129628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45935.376717129628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45935.376717129628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45935.376717129628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45935.376717129628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45935.376717129628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45935.376717129628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45935.376717129628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45935.376717129628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45935.376717129628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45935.376717129628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45935.376717129628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45935.376717129628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45935.376717129628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45935.376717129628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45935.376717129628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45935.376717129628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45935.376717129628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45935.376717129628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45935.376717129628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45935.376717129628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45935.376717129628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45935.376717129628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45935.376717129628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45935.376717129628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45935.376717129628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45935.376717129628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45935.376717129628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45935.376717129628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45935.376717129628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45935.376717129628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45935.376717129628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45935.376717129628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45935.376717129628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45935.376717129628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45935.376717129628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45935.376717129628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45935.376717129628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45935.376717129628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45935.376717129628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45935.376717129628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45935.376717129628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45935.376717129628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45935.376717129628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45935.376717129628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45935.376717129628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45935.376717129628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45935.376717129628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45935.376717129628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45935.376717129628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45935.376717129628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45935.376717129628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45935.376717129628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45935.376717129628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45935.376717129628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45935.376717129628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45935.376717129628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45935.376717129628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45935.376717129628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45935.376717129628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45935.376717129628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45935.376717129628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45935.376717129628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45935.376717129628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45935.376717129628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45935.376717129628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45935.376717129628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45935.376717129628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45935.376717129628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45935.376717129628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45935.376717129628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45935.376717129628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45935.376717129628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45935.376717129628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45935.376717129628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45935.376717129628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45935.376717129628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45935.376717129628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45935.376717129628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45935.376717129628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45935.376717129628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45935.376717129628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45935.376717129628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45935.376717129628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45935.376717129628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45935.376717129628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45935.376717129628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45935.376717129628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45935.376717129628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45935.376717129628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45935.376717129628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45935.376717129628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45935.376717129628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45935.376717129628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45935.376717129628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45935.376717129628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45935.376717129628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45935.376717129628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45935.376717129628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45935.376717129628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45935.376717129628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45935.376717129628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45935.376717129628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45935.376717129628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45935.376717129628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45935.376717129628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45935.376717129628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45935.376717129628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45935.376717129628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45935.376717129628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45935.376717129628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45935.376717129628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45935.376717129628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45935.376717129628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45935.376717129628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45935.376717129628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45935.376717129628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45935.376717129628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45935.376717129628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45935.376717129628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45935.376717129628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45935.376717129628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45935.376717129628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45935.376717129628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45935.376717129628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45935.376717129628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45935.376717129628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45935.376717129628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45935.376717129628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45935.376717129628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45935.376717129628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45935.376717129628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45935.376717129628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45935.376717129628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45935.376717129628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45935.376717129628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45935.376717129628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45935.376717129628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45935.376717129628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45935.376717129628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45935.376717129628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45935.376717129628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45935.376717129628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45935.376717129628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45935.376717129628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45935.376717129628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45935.376717129628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45935.376717129628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45935.376717129628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45935.376717129628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45935.376717129628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45935.376717129628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45935.376717129628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45935.376717129628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45935.376717129628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45935.376717129628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45935.376717129628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45935.376717129628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45935.376717129628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45935.376717129628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45935.376717129628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45935.376717129628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45935.376717129628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45935.376717129628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45935.376717129628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45935.376717129628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45935.376717129628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45935.376717129628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45935.376717129628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45935.376717129628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45935.376717129628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45935.376717129628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45935.376717129628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45935.376717129628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45935.376717129628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45935.376717129628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45935.376717129628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45935.376717129628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45935.376717129628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45935.376717129628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45935.376717129628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45935.376717129628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45935.376717129628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45935.376717129628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45935.376717129628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45935.376717129628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45935.376717129628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45935.376717129628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45935.376717129628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45935.376717129628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45935.376717129628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45935.376717129628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45935.376717129628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45935.376717129628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45935.376717129628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45935.376717129628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45935.376717129628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45935.376717129628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45935.376717129628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45935.376717129628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45935.376717129628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45935.376717129628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45935.376717129628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45935.376717129628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45935.376717129628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45935.376717129628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45935.376717129628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45935.376717129628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45935.376717129628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45935.376717129628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45935.376717129628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45935.376717129628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45935.376717129628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45935.376717129628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45935.376717129628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45935.376717129628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45935.376717129628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45935.376717129628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45935.376717129628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45935.376717129628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45935.376717129628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45935.376717129628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45935.376717129628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45935.376717129628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45935.376717129628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45935.376717129628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45935.376717129628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45935.376717129628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45935.376717129628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45935.376717129628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45935.376717129628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45935.376717129628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45935.376717129628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45935.376717129628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45935.376717129628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45935.376717129628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45935.376717129628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45935.376717129628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45935.376717129628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45935.376717129628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45935.376717129628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45935.376717129628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45935.376717129628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45935.376717129628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45935.376717129628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45935.376717129628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45935.376717129628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45935.376717129628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45935.376717129628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45935.376717129628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45935.376717129628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45935.376717129628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45935.376717129628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45935.376717129628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45935.376717129628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45935.376717129628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45935.376717129628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45935.376717129628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45935.376717129628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45935.376717129628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45935.376717129628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45935.376717129628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45935.376717129628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45935.376717129628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45935.376717129628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45935.376717129628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45935.376717129628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45935.376717129628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45935.376717129628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45935.376717129628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45935.376717129628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45935.376717129628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45935.376717129628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45935.376717129628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45935.376717129628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45935.376717129628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45935.376717129628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45935.376717129628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45935.376717129628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45935.376717129628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45935.376717129628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45935.376717129628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45935.376717129628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45935.376717129628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45935.376717129628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45935.376717129628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45935.376717129628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45935.376717129628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45935.376717129628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45935.376717129628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45935.376717129628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45935.376717129628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45935.376717129628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45935.376717129628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45935.376717129628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45935.376717129628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45935.376717129628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45935.376717129628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45935.376717129628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45935.376717129628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45935.376717129628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45935.376717129628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45935.376717129628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45935.376717129628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45935.376717129628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45935.376717129628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45935.376717129628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45935.376717129628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45935.376717129628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45935.376717129628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45935.376717129628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45935.376717129628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45935.376717129628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45935.376717129628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45935.376717129628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45935.376717129628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45935.376717129628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45935.376717129628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45935.376717129628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45935.376717129628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45935.376717129628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45935.376717129628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45935.376717129628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45935.376717129628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45935.376717129628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45935.376717129628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45935.376717129628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45935.376717129628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45935.376717129628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45935.376717129628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45935.376717129628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45935.376717129628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45935.376717129628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45935.376717129628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45935.376717129628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45935.376717129628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45935.376717129628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45935.376717129628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45935.376717129628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45935.376717129628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45935.376717129628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45935.376717129628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45935.376717129628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45935.376717129628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45935.376717129628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45935.376717129628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45935.376717129628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45935.376717129628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45935.376717129628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45935.376717129628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45935.376717129628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45935.376717129628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45935.376717129628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45935.376717129628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45935.376717129628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45935.376717129628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45935.376717129628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45935.376717129628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45935.376717129628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45935.376717129628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45935.376717129628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45935.376717129628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45935.376717129628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45935.376717129628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45935.376717129628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45935.376717129628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45935.376717129628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45935.376717129628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45935.376717129628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45935.376717129628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45935.376717129628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45935.376717129628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45935.376717129628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45935.376717129628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45935.376717129628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45935.376717129628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45935.376717129628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45935.376717129628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45935.376717129628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45935.376717129628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45935.376717129628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45935.376717129628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45935.376717129628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45935.376717129628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45935.376717129628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45935.376717129628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45935.376717129628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45935.376717129628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45935.376717129628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45935.376717129628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45935.376717129628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45935.376717129628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45935.376717129628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45935.376717129628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45935.376717129628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45935.376717129628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45935.376717129628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45935.376717129628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45935.376717129628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45935.376717129628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45935.376717129628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45935.376717129628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45935.376717129628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45935.376717129628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45935.376717129628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45935.376717129628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45935.376717129628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45935.376717129628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45935.376717129628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45935.376717129628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45935.376717129628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45935.376717129628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45935.376717129628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45935.376717129628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45935.376717129628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45935.376717129628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45935.376717129628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45935.376717129628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45935.376717129628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45935.376717129628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45935.376717129628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45935.376717129628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45935.376717129628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45935.376717129628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45935.376717129628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45935.376717129628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45935.376717129628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45935.376717129628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45935.376717129628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45935.376717129628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45935.376717129628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45935.376717129628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45935.376717129628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45935.376717129628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45935.376717129628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45935.376717129628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45935.376717129628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45935.376717129628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45935.376717129628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45935.376717129628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45935.376717129628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45935.376717129628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45935.376717129628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45935.376717129628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45935.376717129628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45935.376717129628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45935.376717129628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45935.376717129628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45935.376717129628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45935.376717129628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45935.376717129628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45935.376717129628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45935.376717129628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45935.376717129628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45935.376717129628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45935.376717129628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45935.376717129628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45935.376717129628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45935.376717129628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45935.376717129628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45935.376717129628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45935.376717129628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45935.376717129628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45935.376717129628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45935.376717129628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45935.376717129628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45935.376717129628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45935.376717129628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45935.376717129628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45935.376717129628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45935.376717129628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45935.376717129628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45935.376717129628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45935.376717129628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45935.376717129628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45935.376717129628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45935.376717129628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45935.376717129628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45935.376717129628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45935.376717129628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45935.376717129628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45935.376717129628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45935.376717129628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45935.376717129628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45935.376717129628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45935.376717129628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45935.376717129628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45935.376717129628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45935.376717129628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45935.376717129628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45935.376717129628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45935.376717129628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45935.376717129628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45935.376717129628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45935.376717129628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45935.376717129628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45935.376717129628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45935.376717129628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45935.376717129628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45935.376717129628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45935.376717129628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45935.376717129628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45935.376717129628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45935.376717129628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45935.376717129628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45935.376717129628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45935.376717129628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45935.376717129628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45935.376717129628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45935.376717129628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45935.376717129628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45935.376717129628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45935.376717129628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45935.376717129628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45935.376717129628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45935.376717129628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45935.376717129628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45935.376717129628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45935.376717129628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45935.376717129628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45935.376717129628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45935.376717129628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45935.376717129628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45935.376717129628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45935.376717129628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45935.376717129628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45935.376717129628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45935.376717129628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45935.376717129628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45935.376717129628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45935.376717129628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45935.376717129628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45935.376717129628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45935.376717129628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45935.376717129628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45935.376717129628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45935.376717129628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45935.376717129628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45935.376717129628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45935.376717129628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45935.376717129628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45935.376717129628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45935.376717129628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45935.376717129628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45935.376717129628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45935.376717129628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45935.376717129628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45935.376717129628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45935.376717129628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45935.376717129628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45935.376717129628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45935.376717129628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45935.376717129628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45935.376717129628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45935.376717129628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45935.376717129628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45935.376717129628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45935.376717129628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45935.376717129628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45935.376717129628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45935.376717129628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45935.376717129628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45935.376717129628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45935.376717129628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45935.376717129628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45935.376717129628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45935.376717129628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45935.376717129628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45935.376717129628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45935.376717129628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45935.376717129628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45935.376717129628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45935.376717129628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45935.376717129628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45935.376717129628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45935.376717129628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45935.376717129628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45935.376717129628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45935.376717129628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45935.376717129628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45935.376717129628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45935.376717129628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45935.376717129628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45935.376717129628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45935.376717129628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45935.376717129628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45935.376717129628</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231.89599953703146</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4.4864393518510042</v>
      </c>
      <c r="H3" s="113">
        <v>45930.847372685188</v>
      </c>
      <c r="I3" s="110" t="str">
        <f>IFERROR(VLOOKUP(D3,DB!A:F,6,0),"")</f>
        <v>SCECO</v>
      </c>
      <c r="J3" s="110" t="str">
        <f>IFERROR(VLOOKUP(D3,DB!A:G,7,0),"")</f>
        <v>In progress</v>
      </c>
      <c r="K3" s="115" t="s">
        <v>39064</v>
      </c>
      <c r="L3" s="107" t="str">
        <f>IFERROR(VLOOKUP(D3,DB!A:I,9,0),"")</f>
        <v>Latis</v>
      </c>
    </row>
    <row r="4" spans="1:16" ht="31.5" customHeight="1">
      <c r="A4" s="110" t="s">
        <v>39065</v>
      </c>
      <c r="B4" s="110" t="str">
        <f>IFERROR(VLOOKUP(D4,DB!A:K,11,0),"")</f>
        <v>R4</v>
      </c>
      <c r="C4" s="111">
        <v>1</v>
      </c>
      <c r="D4" s="107" t="s">
        <v>27578</v>
      </c>
      <c r="E4" s="112" t="s">
        <v>38964</v>
      </c>
      <c r="F4" s="113">
        <v>45934.845833333333</v>
      </c>
      <c r="G4" s="114">
        <f ca="1">IFERROR(NOW()-F4,"")</f>
        <v>0.53088379629480187</v>
      </c>
      <c r="H4" s="113">
        <v>45934.813009259262</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1</v>
      </c>
      <c r="D5" s="107" t="s">
        <v>34306</v>
      </c>
      <c r="E5" s="112" t="s">
        <v>38964</v>
      </c>
      <c r="F5" s="113">
        <v>45934.995312500003</v>
      </c>
      <c r="G5" s="114">
        <f ca="1">IFERROR(NOW()-F5,"")</f>
        <v>0.38140462962473975</v>
      </c>
      <c r="H5" s="113">
        <v>45934.989328703705</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2</v>
      </c>
      <c r="D6" s="107" t="s">
        <v>25891</v>
      </c>
      <c r="E6" s="112" t="s">
        <v>38964</v>
      </c>
      <c r="F6" s="113">
        <v>45935.156944444447</v>
      </c>
      <c r="G6" s="114">
        <f ca="1">IFERROR(NOW()-F6,"")</f>
        <v>0.21977268518094206</v>
      </c>
      <c r="H6" s="113">
        <v>45935.07104166667</v>
      </c>
      <c r="I6" s="110" t="str">
        <f>IFERROR(VLOOKUP(D6,DB!A:F,6,0),"")</f>
        <v>Generator-SG</v>
      </c>
      <c r="J6" s="110" t="str">
        <f>IFERROR(VLOOKUP(D6,DB!A:G,7,0),"")</f>
        <v>Good</v>
      </c>
      <c r="K6" s="115" t="s">
        <v>39070</v>
      </c>
      <c r="L6" s="107" t="str">
        <f>IFERROR(VLOOKUP(D6,DB!A:I,9,0),"")</f>
        <v>Latis</v>
      </c>
    </row>
    <row r="7" spans="1:16" ht="15" customHeight="1">
      <c r="A7" s="110" t="s">
        <v>39071</v>
      </c>
      <c r="B7" s="110" t="str">
        <f>IFERROR(VLOOKUP(D7,DB!A:K,11,0),"")</f>
        <v>R4</v>
      </c>
      <c r="C7" s="111">
        <v>1</v>
      </c>
      <c r="D7" s="107" t="s">
        <v>28333</v>
      </c>
      <c r="E7" s="112" t="s">
        <v>38964</v>
      </c>
      <c r="F7" s="113">
        <v>45935.321701388886</v>
      </c>
      <c r="G7" s="114">
        <f ca="1">IFERROR(NOW()-F7,"")</f>
        <v>5.5015740741509944E-2</v>
      </c>
      <c r="H7" s="113">
        <v>45935.315972222219</v>
      </c>
      <c r="I7" s="110" t="str">
        <f>IFERROR(VLOOKUP(D7,DB!A:F,6,0),"")</f>
        <v>SCECO</v>
      </c>
      <c r="J7" s="110" t="str">
        <f>IFERROR(VLOOKUP(D7,DB!A:G,7,0),"")</f>
        <v>Dead</v>
      </c>
      <c r="K7" s="115" t="s">
        <v>39072</v>
      </c>
      <c r="L7" s="107" t="str">
        <f>IFERROR(VLOOKUP(D7,DB!A:I,9,0),"")</f>
        <v>Latis</v>
      </c>
    </row>
    <row r="8" spans="1:16" ht="15" customHeight="1">
      <c r="A8" s="110"/>
      <c r="B8" s="110" t="str">
        <f>IFERROR(VLOOKUP(D8,DB!A:K,11,0),"")</f>
        <v/>
      </c>
      <c r="C8" s="111"/>
      <c r="D8" s="107"/>
      <c r="E8" s="112"/>
      <c r="F8" s="113"/>
      <c r="G8" s="114">
        <f ca="1">IFERROR(NOW()-F8,"")</f>
        <v>45935.376717129628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45935.376717129628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45935.376717129628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45935.376717129628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45935.376717129628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45935.376717129628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45935.376717129628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45935.376717129628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45935.376717129628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45935.376717129628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45935.376717129628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45935.376717129628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45935.376717129628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45935.376717129628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45935.376717129628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ref="G23:G67" ca="1" si="0">IFERROR(NOW()-F23,"")</f>
        <v>45935.376717129628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45935.376717129628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45935.376717129628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45935.376717129628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45935.376717129628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45935.376717129628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45935.376717129628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45935.376717129628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45935.376717129628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45935.376717129628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45935.376717129628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45935.376717129628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45935.376717129628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45935.376717129628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45935.376717129628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45935.376717129628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45935.376717129628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45935.376717129628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45935.376717129628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45935.376717129628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45935.376717129628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45935.376717129628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45935.376717129628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45935.376717129628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45935.376717129628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45935.376717129628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45935.376717129628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45935.376717129628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45935.376717129628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45935.376717129628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45935.376717129628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45935.376717129628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45935.376717129628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45935.376717129628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45935.376717129628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45935.376717129628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45935.376717129628</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45935.376717129628</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45935.376717129628</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45935.376717129628</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t="shared" ca="1" si="0"/>
        <v>45935.376717129628</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t="shared" ca="1" si="0"/>
        <v>45935.376717129628</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t="shared" ca="1" si="0"/>
        <v>45935.376717129628</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t="shared" ca="1" si="0"/>
        <v>45935.376717129628</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t="shared" ca="1" si="0"/>
        <v>45935.376717129628</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43.544656944439339</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39043</v>
      </c>
      <c r="F3" s="38">
        <v>45926.188877314817</v>
      </c>
      <c r="G3" s="39">
        <f ca="1">IFERROR(NOW()-F3,"-")</f>
        <v>9.1878398148110136</v>
      </c>
      <c r="H3" s="38">
        <v>45926.158159722225</v>
      </c>
      <c r="I3" s="37" t="str">
        <f>IFERROR(VLOOKUP(D3,DB!A:F,6,0),"")</f>
        <v>SCECO</v>
      </c>
      <c r="J3" s="37" t="str">
        <f>IFERROR(VLOOKUP(D3,DB!A:G,7,0),"")</f>
        <v>Good</v>
      </c>
      <c r="K3" s="37" t="s">
        <v>39076</v>
      </c>
      <c r="L3" s="37" t="str">
        <f>IFERROR(VLOOKUP(D3,DB!A:I,9,0),"")</f>
        <v>Latis</v>
      </c>
      <c r="M3" s="136"/>
    </row>
    <row r="4" spans="1:13" ht="15">
      <c r="A4" s="37"/>
      <c r="B4" s="37" t="str">
        <f>IFERROR(VLOOKUP(D4,DB!A:K,11,0),"")</f>
        <v/>
      </c>
      <c r="C4" s="37"/>
      <c r="D4" s="37"/>
      <c r="E4" s="37"/>
      <c r="F4" s="38"/>
      <c r="G4" s="39">
        <f ca="1">IFERROR(NOW()-F4,"-")</f>
        <v>45935.376717129628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45935.376717129628</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45935.376717129628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45935.376717129628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45935.376717129628</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45935.376717129628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45935.376717129628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45935.376717129628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45935.376717129628</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45935.376717129628</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45935.376717129628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45935.376717129628</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45935.376717129628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45935.376717129628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45935.376717129628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45935.376717129628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45935.376717129628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45935.376717129628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45935.376717129628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45935.376717129628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45935.376717129628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45935.376717129628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45935.376717129628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45935.376717129628</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45935.376717129628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45935.376717129628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45935.376717129628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45935.376717129628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45935.376717129628</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45935.376717129628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45935.376717129628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45935.376717129628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45935.376717129628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45935.376717129628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45935.376717129628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45935.376717129628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45935.376717129628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45935.376717129628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45935.376717129628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45935.376717129628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45935.376717129628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45935.376717129628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45935.376717129628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45935.376717129628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45935.376717129628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45935.376717129628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45935.376717129628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45935.376717129628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45935.376717129628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45935.376717129628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45935.376717129628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45935.376717129628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45935.376717129628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45935.376717129628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45935.376717129628</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45935.376717129628</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45935.376717129628</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45935.376717129628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45935.376717129628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45935.376717129628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45935.376717129628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45935.376717129628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45935.376717129628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45935.376717129628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45935.376717129628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45935.376717129628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45935.376717129628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45935.376717129628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45935.376717129628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45935.376717129628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45935.376717129628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45935.376717129628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45935.376717129628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45935.376717129628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45935.376717129628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45935.376717129628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45935.376717129628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45935.376717129628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45935.376717129628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45935.376717129628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45935.376717129628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45935.376717129628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45935.376717129628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45935.376717129628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45935.376717129628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45935.376717129628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45935.376717129628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45935.376717129628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45935.376717129628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45935.376717129628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45935.376717129628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45935.376717129628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45935.376717129628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45935.376717129628</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45935.376717129628</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45935.376717129628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45935.376717129628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45935.376717129628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45935.376717129628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45935.376717129628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45935.376717129628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45935.376717129628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45935.376717129628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45935.376717129628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45935.376717129628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45935.376717129628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45935.376717129628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45935.376717129628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45935.376717129628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45935.376717129628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45935.376717129628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45935.376717129628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45935.376717129628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45935.376717129628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45935.376717129628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45935.376717129628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45935.376717129628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45935.376717129628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45935.376717129628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45935.376717129628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45935.376717129628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45935.376717129628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45935.376717129628</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45935.376717129628</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45935.376717129628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45935.376717129628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45935.376717129628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45935.376717129628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45935.376717129628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45935.376717129628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45935.376717129628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45935.376717129628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45935.376717129628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45935.376717129628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45935.376717129628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45935.376717129628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45935.376717129628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45935.376717129628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45935.376717129628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45935.376717129628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45935.376717129628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45935.376717129628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45935.376717129628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45935.376717129628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45935.376717129628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45935.376717129628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45935.376717129628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45935.376717129628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45935.376717129628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45935.376717129628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45935.376717129628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45935.376717129628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45935.376717129628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45935.376717129628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45935.376717129628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45935.376717129628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45935.376717129628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45935.376717129628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45935.376717129628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45935.376717129628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45935.376717129628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45935.376717129628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45935.376717129628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45935.376717129628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45935.376717129628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45935.376717129628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45935.376717129628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45935.376717129628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45935.376717129628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45935.376717129628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45935.376717129628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45935.376717129628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45935.376717129628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45935.376717129628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45935.376717129628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45935.376717129628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45935.376717129628</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45935.376717129628</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1.4957449074063334</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8.6038699074051692</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0.43447175925393822</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1.6713930555561092</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1</v>
      </c>
      <c r="D6" s="137" t="s">
        <v>36815</v>
      </c>
      <c r="E6" s="137" t="s">
        <v>38964</v>
      </c>
      <c r="F6" s="140">
        <v>45935.280729166669</v>
      </c>
      <c r="G6" s="137">
        <f ca="1">IFERROR(NOW()-F6,"-")</f>
        <v>9.5987962959043216E-2</v>
      </c>
      <c r="H6" s="140">
        <v>45935.274942129632</v>
      </c>
      <c r="I6" s="137" t="str">
        <f>IFERROR(VLOOKUP(D6,DB!A:F,6,0),"")</f>
        <v>SCECO</v>
      </c>
      <c r="J6" s="137" t="str">
        <f>IFERROR(VLOOKUP(D6,DB!A:G,7,0),"")</f>
        <v>Vandalized</v>
      </c>
      <c r="K6" s="137" t="s">
        <v>39085</v>
      </c>
      <c r="L6" s="137" t="str">
        <f>IFERROR(VLOOKUP(D6,DB!A:I,9,0),"")</f>
        <v>Latis</v>
      </c>
      <c r="M6" s="137"/>
    </row>
    <row r="7" spans="1:16383" ht="31.5" customHeight="1">
      <c r="A7" s="121"/>
      <c r="B7" s="137" t="str">
        <f>IFERROR(VLOOKUP(D7,DB!A:K,11,0),"")</f>
        <v/>
      </c>
      <c r="C7" s="137"/>
      <c r="D7" s="137"/>
      <c r="E7" s="137"/>
      <c r="F7" s="137"/>
      <c r="G7" s="137">
        <f ca="1">IFERROR(NOW()-F7,"-")</f>
        <v>45935.376717129628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45935.376717129628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45935.376717129628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45935.376717129628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45935.376717129628</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45935.376717129628</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45935.376717129628</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45935.376717129628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45935.376717129628</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45935.376717129628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45935.376717129628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45935.376717129628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45935.376717129628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45935.376717129628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45935.376717129628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45935.376717129628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45935.376717129628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45935.376717129628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45935.376717129628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45935.376717129628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45935.376717129628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45935.376717129628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45935.376717129628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45935.376717129628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45935.376717129628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45935.376717129628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45935.376717129628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45935.376717129628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45935.376717129628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45935.376717129628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45935.376717129628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45935.376717129628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45935.376717129628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45935.376717129628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45935.376717129628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45935.376717129628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45935.376717129628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45935.376717129628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45935.376717129628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45935.376717129628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45935.376717129628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45935.376717129628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45935.376717129628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45935.376717129628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45935.376717129628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45935.376717129628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45935.376717129628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45935.376717129628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45935.376717129628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45935.376717129628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45935.376717129628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45935.376717129628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45935.376717129628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45935.376717129628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45935.376717129628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45935.376717129628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45935.376717129628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45935.376717129628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45935.376717129628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45935.376717129628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45935.376717129628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45935.376717129628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45935.376717129628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45935.376717129628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45935.376717129628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45935.376717129628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45935.376717129628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45935.376717129628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45935.376717129628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45935.376717129628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45935.376717129628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45935.376717129628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45935.376717129628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45935.376717129628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45935.376717129628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45935.376717129628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45935.376717129628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45935.376717129628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45935.376717129628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45935.376717129628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45935.376717129628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45935.376717129628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45935.376717129628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45935.376717129628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45935.376717129628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45935.376717129628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45935.376717129628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45935.376717129628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45935.376717129628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45935.376717129628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45935.376717129628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45935.376717129628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45935.376717129628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45935.376717129628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45935.376717129628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45935.376717129628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45935.376717129628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45935.376717129628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45935.376717129628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45935.376717129628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45935.376717129628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45935.376717129628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45935.376717129628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45935.376717129628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45935.376717129628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45935.376717129628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45935.376717129628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45935.376717129628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45935.376717129628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45935.376717129628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45935.376717129628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45935.376717129628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45935.376717129628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45935.376717129628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45935.376717129628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45935.376717129628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45935.376717129628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45935.376717129628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45935.376717129628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45935.376717129628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45935.376717129628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45935.376717129628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45935.376717129628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45935.376717129628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45935.376717129628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45935.376717129628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45935.376717129628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45935.376717129628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45935.376717129628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45935.376717129628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45935.376717129628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45935.376717129628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45935.376717129628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45935.376717129628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45935.376717129628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45935.376717129628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45935.376717129628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45935.376717129628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45935.376717129628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45935.376717129628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45935.376717129628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45935.376717129628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45935.376717129628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45935.376717129628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45935.376717129628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45935.376717129628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45935.376717129628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45935.376717129628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45935.376717129628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45935.376717129628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45935.376717129628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45935.376717129628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45935.376717129628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45935.376717129628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45935.376717129628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45935.376717129628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45935.376717129628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45935.376717129628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45935.376717129628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45935.376717129628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45935.376717129628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45935.376717129628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45935.376717129628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45935.376717129628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45935.376717129628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45935.376717129628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45935.376717129628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45935.376717129628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45935.376717129628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45935.376717129628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45935.376717129628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45935.376717129628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45935.376717129628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45935.376717129628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45935.376717129628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45935.376717129628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45935.376717129628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45935.376717129628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45935.376717129628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45935.376717129628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45935.376717129628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45935.376717129628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45935.376717129628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45935.376717129628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45935.376717129628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45935.376717129628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45935.376717129628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45935.376717129628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45935.376717129628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45935.376717129628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45935.376717129628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45935.376717129628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45935.376717129628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45935.376717129628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45935.376717129628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45935.376717129628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45935.376717129628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45935.376717129628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45935.376717129628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45935.376717129628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45935.376717129628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45935.376717129628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45935.376717129628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45935.376717129628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45935.376717129628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45935.376717129628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45935.376717129628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45935.376717129628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45935.376717129628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45935.376717129628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45935.376717129628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45935.376717129628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45935.376717129628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45935.376717129628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45935.376717129628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45935.376717129628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45935.376717129628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45935.376717129628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45935.376717129628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45935.376717129628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45935.376717129628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45935.376717129628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45935.376717129628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45935.376717129628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45935.376717129628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45935.376717129628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45935.376717129628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45935.376717129628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45935.376717129628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45935.376717129628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45935.376717129628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45935.376717129628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45935.376717129628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45935.376717129628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45935.376717129628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45935.376717129628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45935.376717129628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45935.376717129628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45935.376717129628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45935.376717129628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45935.376717129628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45935.376717129628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45935.376717129628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45935.376717129628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45935.376717129628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45935.376717129628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45935.376717129628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45935.376717129628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45935.376717129628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45935.376717129628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45935.376717129628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45935.376717129628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45935.376717129628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45935.376717129628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45935.376717129628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45935.376717129628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45935.376717129628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45935.376717129628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45935.376717129628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45935.376717129628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45935.376717129628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45935.376717129628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45935.376717129628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45935.376717129628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45935.376717129628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45935.376717129628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45935.376717129628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45935.376717129628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45935.376717129628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45935.376717129628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45935.376717129628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45935.376717129628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45935.376717129628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45935.376717129628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45935.376717129628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45935.376717129628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45935.376717129628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45935.376717129628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45935.376717129628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45935.376717129628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45935.376717129628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45935.376717129628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45935.376717129628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45935.376717129628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45935.376717129628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45935.376717129628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45935.376717129628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45935.376717129628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45935.376717129628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45935.376717129628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45935.376717129628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45935.376717129628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45935.376717129628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45935.376717129628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45935.376717129628</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2025-10-05T06:04:28Z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