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52" documentId="13_ncr:1_{F6CB121F-512D-4AA6-A0C1-0FB36C537598}" xr6:coauthVersionLast="47" xr6:coauthVersionMax="47" xr10:uidLastSave="{3CA0B9DF-F165-44B5-886F-A70AB7FFBC3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<sst xmlns="http://schemas.openxmlformats.org/spreadsheetml/2006/main" count="178597" uniqueCount="39083">
  <si>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</si>
  <si>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</si>
  <si>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</si>
  <si>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</si>
  <si>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</si>
  <si>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</si>
  <si>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</si>
  <si>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</si>
  <si>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</si>
  <si>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</si>
  <si>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</si>
  <si>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</si>
  <si>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</si>
  <si>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</si>
  <si>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</si>
  <si>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</si>
  <si>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</si>
  <si>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</si>
  <si>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</si>
  <si>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</si>
  <si>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</si>
  <si>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</si>
  <si>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</si>
  <si>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</si>
  <si>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</si>
  <si>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</si>
  <si>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</si>
  <si>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</si>
  <si>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</si>
  <si>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</si>
  <si>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</si>
  <si>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</si>
  <si>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</si>
  <si>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</si>
  <si>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</si>
  <si>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</si>
  <si>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</si>
  <si>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</si>
  <si>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</si>
  <si>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</si>
  <si>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</si>
  <si>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</si>
  <si>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</si>
  <si>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</si>
  <si>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</si>
  <si>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</si>
  <si>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</si>
  <si>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</si>
  <si>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</si>
  <si>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</si>
  <si>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</si>
  <si>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</si>
  <si>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</si>
  <si>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</si>
  <si>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</si>
  <si>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</si>
  <si>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</si>
  <si>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</si>
  <si>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</si>
  <si>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</si>
  <si>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</si>
  <si>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</si>
  <si>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</si>
  <si>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</si>
  <si>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</si>
  <si>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</si>
  <si>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</si>
  <si>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</si>
  <si>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</si>
  <si>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</si>
  <si>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</si>
  <si>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</si>
  <si>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</si>
  <si>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</si>
  <si>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</si>
  <si>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</si>
  <si>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</si>
  <si>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</si>
  <si>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</si>
  <si>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</si>
  <si>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</si>
  <si>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</si>
  <si>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</si>
  <si>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</si>
  <si>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</si>
  <si>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</si>
  <si>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</si>
  <si>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</si>
  <si>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</si>
  <si>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</si>
  <si>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</si>
  <si>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</si>
  <si>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</si>
  <si>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</si>
  <si>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</si>
  <si>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</si>
  <si>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</si>
  <si>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</si>
  <si>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</si>
  <si>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</si>
  <si>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</si>
  <si>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</si>
  <si>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</si>
  <si>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</si>
  <si>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</si>
  <si>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</si>
  <si>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</si>
  <si>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</si>
  <si>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</si>
  <si>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</si>
  <si>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</si>
  <si>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</si>
  <si>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</si>
  <si>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</si>
  <si>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</si>
  <si>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</si>
  <si>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</si>
  <si>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</si>
  <si>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</si>
  <si>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</si>
  <si>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</si>
  <si>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</si>
  <si>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</si>
  <si>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</si>
  <si>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</si>
  <si>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</si>
  <si>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</si>
  <si>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</si>
  <si>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</si>
  <si>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</si>
  <si>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</si>
  <si>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</si>
  <si>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</si>
  <si>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</si>
  <si>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</si>
  <si>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</si>
  <si>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</si>
  <si>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</si>
  <si>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</si>
  <si>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</si>
  <si>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</si>
  <si>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</si>
  <si>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</si>
  <si>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</si>
  <si>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</si>
  <si>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</si>
  <si>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</si>
  <si>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</si>
  <si>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</si>
  <si>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</si>
  <si>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</si>
  <si>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</si>
  <si>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</si>
  <si>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</si>
  <si>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</si>
  <si>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</si>
  <si>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</si>
  <si>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</si>
  <si>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</si>
  <si>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</si>
  <si>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</si>
  <si>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</si>
  <si>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</si>
  <si>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</si>
  <si>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</si>
  <si>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</si>
  <si>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</si>
  <si>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</si>
  <si>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</si>
  <si>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</si>
  <si>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</si>
  <si>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</si>
  <si>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</si>
  <si>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</si>
  <si>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</si>
  <si>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</si>
  <si>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</si>
  <si>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</si>
  <si>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</si>
  <si>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</si>
  <si>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</si>
  <si>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</si>
  <si>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</si>
  <si>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</si>
  <si>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</si>
  <si>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</si>
  <si>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</si>
  <si>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</si>
  <si>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</si>
  <si>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</si>
  <si>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</si>
  <si>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</si>
  <si>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</si>
  <si>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</si>
  <si>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</si>
  <si>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</si>
  <si>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</si>
  <si>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</si>
  <si>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</si>
  <si>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</si>
  <si>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</si>
  <si>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</si>
  <si>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</si>
  <si>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</si>
  <si>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</si>
  <si>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</si>
  <si>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</si>
  <si>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</si>
  <si>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</si>
  <si>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</si>
  <si>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</si>
  <si>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</si>
  <si>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</si>
  <si>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</si>
  <si>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</si>
  <si>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</si>
  <si>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</si>
  <si>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</si>
  <si>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</si>
  <si>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</si>
  <si>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</si>
  <si>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</si>
  <si>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</si>
  <si>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</si>
  <si>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</si>
  <si>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</si>
  <si>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</si>
  <si>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</si>
  <si>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</si>
  <si>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</si>
  <si>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</si>
  <si>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</si>
  <si>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</si>
  <si>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</si>
  <si>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</si>
  <si>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</si>
  <si>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</si>
  <si>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</si>
  <si>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</si>
  <si>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</si>
  <si>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</si>
  <si>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</si>
  <si>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</si>
  <si>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</si>
  <si>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</si>
  <si>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</si>
  <si>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</si>
  <si>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</si>
  <si>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</si>
  <si>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</si>
  <si>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</si>
  <si>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</si>
  <si>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</si>
  <si>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</si>
  <si>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</si>
  <si>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</si>
  <si>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</si>
  <si>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</si>
  <si>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</si>
  <si>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</si>
  <si>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</si>
  <si>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</si>
  <si>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</si>
  <si>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</si>
  <si>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</si>
  <si>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</si>
  <si>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</si>
  <si>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</si>
  <si>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</si>
  <si>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</si>
  <si>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</si>
  <si>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</si>
  <si>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</si>
  <si>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</si>
  <si>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</si>
  <si>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</si>
  <si>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</si>
  <si>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</si>
  <si>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</si>
  <si>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</si>
  <si>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</si>
  <si>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</si>
  <si>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</si>
  <si>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</si>
  <si>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</si>
  <si>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</si>
  <si>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</si>
  <si>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</si>
  <si>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</si>
  <si>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</si>
  <si>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</si>
  <si>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</si>
  <si>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</si>
  <si>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</si>
  <si>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</si>
  <si>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</si>
  <si>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</si>
  <si>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</si>
  <si>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</si>
  <si>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</si>
  <si>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</si>
  <si>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</si>
  <si>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</si>
  <si>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</si>
  <si>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</si>
  <si>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</si>
  <si>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</si>
  <si>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</si>
  <si>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</si>
  <si>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</si>
  <si>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</si>
  <si>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</si>
  <si>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</si>
  <si>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</si>
  <si>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</si>
  <si>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</si>
  <si>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</si>
  <si>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</si>
  <si>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</si>
  <si>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</si>
  <si>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</si>
  <si>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</si>
  <si>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</si>
  <si>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</si>
  <si>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</si>
  <si>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</si>
  <si>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</si>
  <si>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</si>
  <si>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</si>
  <si>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</si>
  <si>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</si>
  <si>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</si>
  <si>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</si>
  <si>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</si>
  <si>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</si>
  <si>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</si>
  <si>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</si>
  <si>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</si>
  <si>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</si>
  <si>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</si>
  <si>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</si>
  <si>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</si>
  <si>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</si>
  <si>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</si>
  <si>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</si>
  <si>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</si>
  <si>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</si>
  <si>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</si>
  <si>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</si>
  <si>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</si>
  <si>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</si>
  <si>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</si>
  <si>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</si>
  <si>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</si>
  <si>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</si>
  <si>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</si>
  <si>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</si>
  <si>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</si>
  <si>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</si>
  <si>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</si>
  <si>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</si>
  <si>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</si>
  <si>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</si>
  <si>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</si>
  <si>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</si>
  <si>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</si>
  <si>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</si>
  <si>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</si>
  <si>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</si>
  <si>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</si>
  <si>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</si>
  <si>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</si>
  <si>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</si>
  <si>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</si>
  <si>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</si>
  <si>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</si>
  <si>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</si>
  <si>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</si>
  <si>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</si>
  <si>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</si>
  <si>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</si>
  <si>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</si>
  <si>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</si>
  <si>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</si>
  <si>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</si>
  <si>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</si>
  <si>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</si>
  <si>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</si>
  <si>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</si>
  <si>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</si>
  <si>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</si>
  <si>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</si>
  <si>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</si>
  <si>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</si>
  <si>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</si>
  <si>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</si>
  <si>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</si>
  <si>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</si>
  <si>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</si>
  <si>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</si>
  <si>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</si>
  <si>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</si>
  <si>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</si>
  <si>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</si>
  <si>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</si>
  <si>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</si>
  <si>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</si>
  <si>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</si>
  <si>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</si>
  <si>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</si>
  <si>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</si>
  <si>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</si>
  <si>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</si>
  <si>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</si>
  <si>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</si>
  <si>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</si>
  <si>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</si>
  <si>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</si>
  <si>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</si>
  <si>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</si>
  <si>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</si>
  <si>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</si>
  <si>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</si>
  <si>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</si>
  <si>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</si>
  <si>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</si>
  <si>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</si>
  <si>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</si>
  <si>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</si>
  <si>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</si>
  <si>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</si>
  <si>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</si>
  <si>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</si>
  <si>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</si>
  <si>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</si>
  <si>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</si>
  <si>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</si>
  <si>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</si>
  <si>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</si>
  <si>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</si>
  <si>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</si>
  <si>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</si>
  <si>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</si>
  <si>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</si>
  <si>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</si>
  <si>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</si>
  <si>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</si>
  <si>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</si>
  <si>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</si>
  <si>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</si>
  <si>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</si>
  <si>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</si>
  <si>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</si>
  <si>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</si>
  <si>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</si>
  <si>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</si>
  <si>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</si>
  <si>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</si>
  <si>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</si>
  <si>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</si>
  <si>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</si>
  <si>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</si>
  <si>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</si>
  <si>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</si>
  <si>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</si>
  <si>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</si>
  <si>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</si>
  <si>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</si>
  <si>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</si>
  <si>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</si>
  <si>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</si>
  <si>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</si>
  <si>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</si>
  <si>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</si>
  <si>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</si>
  <si>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</si>
  <si>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</si>
  <si>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</si>
  <si>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</si>
  <si>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</si>
  <si>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</si>
  <si>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</si>
  <si>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</si>
  <si>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</si>
  <si>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</si>
  <si>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</si>
  <si>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</si>
  <si>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</si>
  <si>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</si>
  <si>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</si>
  <si>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</si>
  <si>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</si>
  <si>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</si>
  <si>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</si>
  <si>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</si>
  <si>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</si>
  <si>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</si>
  <si>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</si>
  <si>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</si>
  <si>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</si>
  <si>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</si>
  <si>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</si>
  <si>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</si>
  <si>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</si>
  <si>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</si>
  <si>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</si>
  <si>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</si>
  <si>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</si>
  <si>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</si>
  <si>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</si>
  <si>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</si>
  <si>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</si>
  <si>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</si>
  <si>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</si>
  <si>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</si>
  <si>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</si>
  <si>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</si>
  <si>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</si>
  <si>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</si>
  <si>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</si>
  <si>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</si>
  <si>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</si>
  <si>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</si>
  <si>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</si>
  <si>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</si>
  <si>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</si>
  <si>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</si>
  <si>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</si>
  <si>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</si>
  <si>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</si>
  <si>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</si>
  <si>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</si>
  <si>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</si>
  <si>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</si>
  <si>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</si>
  <si>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</si>
  <si>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</si>
  <si>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</si>
  <si>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</si>
  <si>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</si>
  <si>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</si>
  <si>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</si>
  <si>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</si>
  <si>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</si>
  <si>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</si>
  <si>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</si>
  <si>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</si>
  <si>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</si>
  <si>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</si>
  <si>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</si>
  <si>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</si>
  <si>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</si>
  <si>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</si>
  <si>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</si>
  <si>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</si>
  <si>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</si>
  <si>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</si>
  <si>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</si>
  <si>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</si>
  <si>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</si>
  <si>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</si>
  <si>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</si>
  <si>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</si>
  <si>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</si>
  <si>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</si>
  <si>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</si>
  <si>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</si>
  <si>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</si>
  <si>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</si>
  <si>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</si>
  <si>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</si>
  <si>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</si>
  <si>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</si>
  <si>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</si>
  <si>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</si>
  <si>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</si>
  <si>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</si>
  <si>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</si>
  <si>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</si>
  <si>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</si>
  <si>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</si>
  <si>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</si>
  <si>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</si>
  <si>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</si>
  <si>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</si>
  <si>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</si>
  <si>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</si>
  <si>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</si>
  <si>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</si>
  <si>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</si>
  <si>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</si>
  <si>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</si>
  <si>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</si>
  <si>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</si>
  <si>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</si>
  <si>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</si>
  <si>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</si>
  <si>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</si>
  <si>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</si>
  <si>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</si>
  <si>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</si>
  <si>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</si>
  <si>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</si>
  <si>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</si>
  <si>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</si>
  <si>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</si>
  <si>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</si>
  <si>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</si>
  <si>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</si>
  <si>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</si>
  <si>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</si>
  <si>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</si>
  <si>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</si>
  <si>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</si>
  <si>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</si>
  <si>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</si>
  <si>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</si>
  <si>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</si>
  <si>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</si>
  <si>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</si>
  <si>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</si>
  <si>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</si>
  <si>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</si>
  <si>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</si>
  <si>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</si>
  <si>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</si>
  <si>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</si>
  <si>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</si>
  <si>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</si>
  <si>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</si>
  <si>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</si>
  <si>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</si>
  <si>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</si>
  <si>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</si>
  <si>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</si>
  <si>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</si>
  <si>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</si>
  <si>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</si>
  <si>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</si>
  <si>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</si>
  <si>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</si>
  <si>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</si>
  <si>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</si>
  <si>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</si>
  <si>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</si>
  <si>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</si>
  <si>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</si>
  <si>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</si>
  <si>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</si>
  <si>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</si>
  <si>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</si>
  <si>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</si>
  <si>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</si>
  <si>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</si>
  <si>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</si>
  <si>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</si>
  <si>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</si>
  <si>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</si>
  <si>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</si>
  <si>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</si>
  <si>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</si>
  <si>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</si>
  <si>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</si>
  <si>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</si>
  <si>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</si>
  <si>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</si>
  <si>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</si>
  <si>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</si>
  <si>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</si>
  <si>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</si>
  <si>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</si>
  <si>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</si>
  <si>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</si>
  <si>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</si>
  <si>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</si>
  <si>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</si>
  <si>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</si>
  <si>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</si>
  <si>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</si>
  <si>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</si>
  <si>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</si>
  <si>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</si>
  <si>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</si>
  <si>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</si>
  <si>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</si>
  <si>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</si>
  <si>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</si>
  <si>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</si>
  <si>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</si>
  <si>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</si>
  <si>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</si>
  <si>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</si>
  <si>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</si>
  <si>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</si>
  <si>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</si>
  <si>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</si>
  <si>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</si>
  <si>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</si>
  <si>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</si>
  <si>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</si>
  <si>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</si>
  <si>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</si>
  <si>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</si>
  <si>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</si>
  <si>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</si>
  <si>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</si>
  <si>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</si>
  <si>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</si>
  <si>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</si>
  <si>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</si>
  <si>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</si>
  <si>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</si>
  <si>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</si>
  <si>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</si>
  <si>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</si>
  <si>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</si>
  <si>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</si>
  <si>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</si>
  <si>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</si>
  <si>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</si>
  <si>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</si>
  <si>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</si>
  <si>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</si>
  <si>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</si>
  <si>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</si>
  <si>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</si>
  <si>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</si>
  <si>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</si>
  <si>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</si>
  <si>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</si>
  <si>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</si>
  <si>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</si>
  <si>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</si>
  <si>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</si>
  <si>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</si>
  <si>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</si>
  <si>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</si>
  <si>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</si>
  <si>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</si>
  <si>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</si>
  <si>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</si>
  <si>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</si>
  <si>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</si>
  <si>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</si>
  <si>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</si>
  <si>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</si>
  <si>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</si>
  <si>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</si>
  <si>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</si>
  <si>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</si>
  <si>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</si>
  <si>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</si>
  <si>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</si>
  <si>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</si>
  <si>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</si>
  <si>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</si>
  <si>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</si>
  <si>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</si>
  <si>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</si>
  <si>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</si>
  <si>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</si>
  <si>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</si>
  <si>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</si>
  <si>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</si>
  <si>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</si>
  <si>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</si>
  <si>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</si>
  <si>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</si>
  <si>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</si>
  <si>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</si>
  <si>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</si>
  <si>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</si>
  <si>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</si>
  <si>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</si>
  <si>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</si>
  <si>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</si>
  <si>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</si>
  <si>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</si>
  <si>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</si>
  <si>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</si>
  <si>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</si>
  <si>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</si>
  <si>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</si>
  <si>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</si>
  <si>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</si>
  <si>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</si>
  <si>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</si>
  <si>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</si>
  <si>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</si>
  <si>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</si>
  <si>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</si>
  <si>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</si>
  <si>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</si>
  <si>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</si>
  <si>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</si>
  <si>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</si>
  <si>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</si>
  <si>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</si>
  <si>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</si>
  <si>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</si>
  <si>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</si>
  <si>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</si>
  <si>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</si>
  <si>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</si>
  <si>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</si>
  <si>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</si>
  <si>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</si>
  <si>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</si>
  <si>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</si>
  <si>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</si>
  <si>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</si>
  <si>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</si>
  <si>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</si>
  <si>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</si>
  <si>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</si>
  <si>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</si>
  <si>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</si>
  <si>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</si>
  <si>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</si>
  <si>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</si>
  <si>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</si>
  <si>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</si>
  <si>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</si>
  <si>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</si>
  <si>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</si>
  <si>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</si>
  <si>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</si>
  <si>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</si>
  <si>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</si>
  <si>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</si>
  <si>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</si>
  <si>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</si>
  <si>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</si>
  <si>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</si>
  <si>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</si>
  <si>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</si>
  <si>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</si>
  <si>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</si>
  <si>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</si>
  <si>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</si>
  <si>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</si>
  <si>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</si>
  <si>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</si>
  <si>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</si>
  <si>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</si>
  <si>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</si>
  <si>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</si>
  <si>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</si>
  <si>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</si>
  <si>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</si>
  <si>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</si>
  <si>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</si>
  <si>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</si>
  <si>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</si>
  <si>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</si>
  <si>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</si>
  <si>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</si>
  <si>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</si>
  <si>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</si>
  <si>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</si>
  <si>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</si>
  <si>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</si>
  <si>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</si>
  <si>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</si>
  <si>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</si>
  <si>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</si>
  <si>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</si>
  <si>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</si>
  <si>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</si>
  <si>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</si>
  <si>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</si>
  <si>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</si>
  <si>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</si>
  <si>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</si>
  <si>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</si>
  <si>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</si>
  <si>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</si>
  <si>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</si>
  <si>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</si>
  <si>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</si>
  <si>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</si>
  <si>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</si>
  <si>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</si>
  <si>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</si>
  <si>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</si>
  <si>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</si>
  <si>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</si>
  <si>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</si>
  <si>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</si>
  <si>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</si>
  <si>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</si>
  <si>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</si>
  <si>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</si>
  <si>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</si>
  <si>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</si>
  <si>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</si>
  <si>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</si>
  <si>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</si>
  <si>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</si>
  <si>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</si>
  <si>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</si>
  <si>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</si>
  <si>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</si>
  <si>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</si>
  <si>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</si>
  <si>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</si>
  <si>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</si>
  <si>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</si>
  <si>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</si>
  <si>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</si>
  <si>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</si>
  <si>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</si>
  <si>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</si>
  <si>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</si>
  <si>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</si>
  <si>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</si>
  <si>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</si>
  <si>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</si>
  <si>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</si>
  <si>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</si>
  <si>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</si>
  <si>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</si>
  <si>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</si>
  <si>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</si>
  <si>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</si>
  <si>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</si>
  <si>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</si>
  <si>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</si>
  <si>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</si>
  <si>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</si>
  <si>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</si>
  <si>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</si>
  <si>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</si>
  <si>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</si>
  <si>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</si>
  <si>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</si>
  <si>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</si>
  <si>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</si>
  <si>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</si>
  <si>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</si>
  <si>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</si>
  <si>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</si>
  <si>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</si>
  <si>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</si>
  <si>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</si>
  <si>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</si>
  <si>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</si>
  <si>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</si>
  <si>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</si>
  <si>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</si>
  <si>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</si>
  <si>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</si>
  <si>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</si>
  <si>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</si>
  <si>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</si>
  <si>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</si>
  <si>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</si>
  <si>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</si>
  <si>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</si>
  <si>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</si>
  <si>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</si>
  <si>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</si>
  <si>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</si>
  <si>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</si>
  <si>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</si>
  <si>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</si>
  <si>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</si>
  <si>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</si>
  <si>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</si>
  <si>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</si>
  <si>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</si>
  <si>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</si>
  <si>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</si>
  <si>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</si>
  <si>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</si>
  <si>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</si>
  <si>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</si>
  <si>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</si>
  <si>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</si>
  <si>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</si>
  <si>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</si>
  <si>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</si>
  <si>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</si>
  <si>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</si>
  <si>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</si>
  <si>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</si>
  <si>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</si>
  <si>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</si>
  <si>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</si>
  <si>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</si>
  <si>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</si>
  <si>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</si>
  <si>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</si>
  <si>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</si>
  <si>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</si>
  <si>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</si>
  <si>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</si>
  <si>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</si>
  <si>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</si>
  <si>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</si>
  <si>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</si>
  <si>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</si>
  <si>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</si>
  <si>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</si>
  <si>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</si>
  <si>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</si>
  <si>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</si>
  <si>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</si>
  <si>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</si>
  <si>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</si>
  <si>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</si>
  <si>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</si>
  <si>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</si>
  <si>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</si>
  <si>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</si>
  <si>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</si>
  <si>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</si>
  <si>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</si>
  <si>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</si>
  <si>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</si>
  <si>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</si>
  <si>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</si>
  <si>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</si>
  <si>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</si>
  <si>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</si>
  <si>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</si>
  <si>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</si>
  <si>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</si>
  <si>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</si>
  <si>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</si>
  <si>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</si>
  <si>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</si>
  <si>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</si>
  <si>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</si>
  <si>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</si>
  <si>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</si>
  <si>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</si>
  <si>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</si>
  <si>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</si>
  <si>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</si>
  <si>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</si>
  <si>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</si>
  <si>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</si>
  <si>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</si>
  <si>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</si>
  <si>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</si>
  <si>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</si>
  <si>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</si>
  <si>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</si>
  <si>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</si>
  <si>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</si>
  <si>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</si>
  <si>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</si>
  <si>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</si>
  <si>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</si>
  <si>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</si>
  <si>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</si>
  <si>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</si>
  <si>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</si>
  <si>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</si>
  <si>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</si>
  <si>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</si>
  <si>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</si>
  <si>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</si>
  <si>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</si>
  <si>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</si>
  <si>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</si>
  <si>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</si>
  <si>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</si>
  <si>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</si>
  <si>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</si>
  <si>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</si>
  <si>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</si>
  <si>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</si>
  <si>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</si>
  <si>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</si>
  <si>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</si>
  <si>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</si>
  <si>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</si>
  <si>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</si>
  <si>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</si>
  <si>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</si>
  <si>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</si>
  <si>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</si>
  <si>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</si>
  <si>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</si>
  <si>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</si>
  <si>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</si>
  <si>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</si>
  <si>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</si>
  <si>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</si>
  <si>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</si>
  <si>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</si>
  <si>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</si>
  <si>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</si>
  <si>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</si>
  <si>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</si>
  <si>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</si>
  <si>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</si>
  <si>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</si>
  <si>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</si>
  <si>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</si>
  <si>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</si>
  <si>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</si>
  <si>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</si>
  <si>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</si>
  <si>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</si>
  <si>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</si>
  <si>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</si>
  <si>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</si>
  <si>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</si>
  <si>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</si>
  <si>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</si>
  <si>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</si>
  <si>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</si>
  <si>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</si>
  <si>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</si>
  <si>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</si>
  <si>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</si>
  <si>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</si>
  <si>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</si>
  <si>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</si>
  <si>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</si>
  <si>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</si>
  <si>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</si>
  <si>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</si>
  <si>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</si>
  <si>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</si>
  <si>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</si>
  <si>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</si>
  <si>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</si>
  <si>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</si>
  <si>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</si>
  <si>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</si>
  <si>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</si>
  <si>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</si>
  <si>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</si>
  <si>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</si>
  <si>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</si>
  <si>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</si>
  <si>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</si>
  <si>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</si>
  <si>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</si>
  <si>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</si>
  <si>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</si>
  <si>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</si>
  <si>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</si>
  <si>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</si>
  <si>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</si>
  <si>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</si>
  <si>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</si>
  <si>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</si>
  <si>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</si>
  <si>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</si>
  <si>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</si>
  <si>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</si>
  <si>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</si>
  <si>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</si>
  <si>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</si>
  <si>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</si>
  <si>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</si>
  <si>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</si>
  <si>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</si>
  <si>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</si>
  <si>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</si>
  <si>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</si>
  <si>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</si>
  <si>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</si>
  <si>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</si>
  <si>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</si>
  <si>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</si>
  <si>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</si>
  <si>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</si>
  <si>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</si>
  <si>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</si>
  <si>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</si>
  <si>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</si>
  <si>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</si>
  <si>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</si>
  <si>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</si>
  <si>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</si>
  <si>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</si>
  <si>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</si>
  <si>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</si>
  <si>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</si>
  <si>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</si>
  <si>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</si>
  <si>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</si>
  <si>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</si>
  <si>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</si>
  <si>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</si>
  <si>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</si>
  <si>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</si>
  <si>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</si>
  <si>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</si>
  <si>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</si>
  <si>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</si>
  <si>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</si>
  <si>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</si>
  <si>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</si>
  <si>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</si>
  <si>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</si>
  <si>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</si>
  <si>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</si>
  <si>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</si>
  <si>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</si>
  <si>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</si>
  <si>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</si>
  <si>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</si>
  <si>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</si>
  <si>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</si>
  <si>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</si>
  <si>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</si>
  <si>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</si>
  <si>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</si>
  <si>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</si>
  <si>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</si>
  <si>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</si>
  <si>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</si>
  <si>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</si>
  <si>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</si>
  <si>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</si>
  <si>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</si>
  <si>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</si>
  <si>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</si>
  <si>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</si>
  <si>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</si>
  <si>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</si>
  <si>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</si>
  <si>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</si>
  <si>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</si>
  <si>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</si>
  <si>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</si>
  <si>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</si>
  <si>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</si>
  <si>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</si>
  <si>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</si>
  <si>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</si>
  <si>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</si>
  <si>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</si>
  <si>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</si>
  <si>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</si>
  <si>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</si>
  <si>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</si>
  <si>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</si>
  <si>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</si>
  <si>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</si>
  <si>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</si>
  <si>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</si>
  <si>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</si>
  <si>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</si>
  <si>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</si>
  <si>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</si>
  <si>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</si>
  <si>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</si>
  <si>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</si>
  <si>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</si>
  <si>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</si>
  <si>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</si>
  <si>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</si>
  <si>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</si>
  <si>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</si>
  <si>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</si>
  <si>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</si>
  <si>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</si>
  <si>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</si>
  <si>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</si>
  <si>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</si>
  <si>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</si>
  <si>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</si>
  <si>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</si>
  <si>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</si>
  <si>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</si>
  <si>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</si>
  <si>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</si>
  <si>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</si>
  <si>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</si>
  <si>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</si>
  <si>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</si>
  <si>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</si>
  <si>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</si>
  <si>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</si>
  <si>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</si>
  <si>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</si>
  <si>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</si>
  <si>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</si>
  <si>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</si>
  <si>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</si>
  <si>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</si>
  <si>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</si>
  <si>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</si>
  <si>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</si>
  <si>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</si>
  <si>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</si>
  <si>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</si>
  <si>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</si>
  <si>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</si>
  <si>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</si>
  <si>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</si>
  <si>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</si>
  <si>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</si>
  <si>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</si>
  <si>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</si>
  <si>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</si>
  <si>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</si>
  <si>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</si>
  <si>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</si>
  <si>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</si>
  <si>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</si>
  <si>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</si>
  <si>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</si>
  <si>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</si>
  <si>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</si>
  <si>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</si>
  <si>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</si>
  <si>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</si>
  <si>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</si>
  <si>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</si>
  <si>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</si>
  <si>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</si>
  <si>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</si>
  <si>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</si>
  <si>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</si>
  <si>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</si>
  <si>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</si>
  <si>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</si>
  <si>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</si>
  <si>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</si>
  <si>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</si>
  <si>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</si>
  <si>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</si>
  <si>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</si>
  <si>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</si>
  <si>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</si>
  <si>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</si>
  <si>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</si>
  <si>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</si>
  <si>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</si>
  <si>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</si>
  <si>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</si>
  <si>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</si>
  <si>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</si>
  <si>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</si>
  <si>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</si>
  <si>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</si>
  <si>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</si>
  <si>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</si>
  <si>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</si>
  <si>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</si>
  <si>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</si>
  <si>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</si>
  <si>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</si>
  <si>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</si>
  <si>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</si>
  <si>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</si>
  <si>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</si>
  <si>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</si>
  <si>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</si>
  <si>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</si>
  <si>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</si>
  <si>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</si>
  <si>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</si>
  <si>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</si>
  <si>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</si>
  <si>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</si>
  <si>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</si>
  <si>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</si>
  <si>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</si>
  <si>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</si>
  <si>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</si>
  <si>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</si>
  <si>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</si>
  <si>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</si>
  <si>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</si>
  <si>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</si>
  <si>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</si>
  <si>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</si>
  <si>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</si>
  <si>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</si>
  <si>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</si>
  <si>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</si>
  <si>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</si>
  <si>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</si>
  <si>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</si>
  <si>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</si>
  <si>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</si>
  <si>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</si>
  <si>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</si>
  <si>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</si>
  <si>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</si>
  <si>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</si>
  <si>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</si>
  <si>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</si>
  <si>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</si>
  <si>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</si>
  <si>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</si>
  <si>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</si>
  <si>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</si>
  <si>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</si>
  <si>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</si>
  <si>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</si>
  <si>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</si>
  <si>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</si>
  <si>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</si>
  <si>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</si>
  <si>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</si>
  <si>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</si>
  <si>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</si>
  <si>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</si>
  <si>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</si>
  <si>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</si>
  <si>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</si>
  <si>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</si>
  <si>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</si>
  <si>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</si>
  <si>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</si>
  <si>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</si>
  <si>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</si>
  <si>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</si>
  <si>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</si>
  <si>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</si>
  <si>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</si>
  <si>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</si>
  <si>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</si>
  <si>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</si>
  <si>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</si>
  <si>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</si>
  <si>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</si>
  <si>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</si>
  <si>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</si>
  <si>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</si>
  <si>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</si>
  <si>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</si>
  <si>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</si>
  <si>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</si>
  <si>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</si>
  <si>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</si>
  <si>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</si>
  <si>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</si>
  <si>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</si>
  <si>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</si>
  <si>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</si>
  <si>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</si>
  <si>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</si>
  <si>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</si>
  <si>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</si>
  <si>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</si>
  <si>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</si>
  <si>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</si>
  <si>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</si>
  <si>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</si>
  <si>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</si>
  <si>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</si>
  <si>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</si>
  <si>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</si>
  <si>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</si>
  <si>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</si>
  <si>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</si>
  <si>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</si>
  <si>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</si>
  <si>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</si>
  <si>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</si>
  <si>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</si>
  <si>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</si>
  <si>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</si>
  <si>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</si>
  <si>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</si>
  <si>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</si>
  <si>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</si>
  <si>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</si>
  <si>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</si>
  <si>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</si>
  <si>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</si>
  <si>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</si>
  <si>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</si>
  <si>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</si>
  <si>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</si>
  <si>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</si>
  <si>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</si>
  <si>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</si>
  <si>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</si>
  <si>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</si>
  <si>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</si>
  <si>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</si>
  <si>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</si>
  <si>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</si>
  <si>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</si>
  <si>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</si>
  <si>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</si>
  <si>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</si>
  <si>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</si>
  <si>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</si>
  <si>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</si>
  <si>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</si>
  <si>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</si>
  <si>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</si>
  <si>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</si>
  <si>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</si>
  <si>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</si>
  <si>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</si>
  <si>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</si>
  <si>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</si>
  <si>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</si>
  <si>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</si>
  <si>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</si>
  <si>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</si>
  <si>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</si>
  <si>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</si>
  <si>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</si>
  <si>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</si>
  <si>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</si>
  <si>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</si>
  <si>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</si>
  <si>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</si>
  <si>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</si>
  <si>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</si>
  <si>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</si>
  <si>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</si>
  <si>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</si>
  <si>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</si>
  <si>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</si>
  <si>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</si>
  <si>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</si>
  <si>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</si>
  <si>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</si>
  <si>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</si>
  <si>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</si>
  <si>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</si>
  <si>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</si>
  <si>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</si>
  <si>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</si>
  <si>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</si>
  <si>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</si>
  <si>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</si>
  <si>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</si>
  <si>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</si>
  <si>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</si>
  <si>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</si>
  <si>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</si>
  <si>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</si>
  <si>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</si>
  <si>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</si>
  <si>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</si>
  <si>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</si>
  <si>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</si>
  <si>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</si>
  <si>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</si>
  <si>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</si>
  <si>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</si>
  <si>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</si>
  <si>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</si>
  <si>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</si>
  <si>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</si>
  <si>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</si>
  <si>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</si>
  <si>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</si>
  <si>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</si>
  <si>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</si>
  <si>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</si>
  <si>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</si>
  <si>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</si>
  <si>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</si>
  <si>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</si>
  <si>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</si>
  <si>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</si>
  <si>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</si>
  <si>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</si>
  <si>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</si>
  <si>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</si>
  <si>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</si>
  <si>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</si>
  <si>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</si>
  <si>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</si>
  <si>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</si>
  <si>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</si>
  <si>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</si>
  <si>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</si>
  <si>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</si>
  <si>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</si>
  <si>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</si>
  <si>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</si>
  <si>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</si>
  <si>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</si>
  <si>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</si>
  <si>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</si>
  <si>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</si>
  <si>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</si>
  <si>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</si>
  <si>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</si>
  <si>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</si>
  <si>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</si>
  <si>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</si>
  <si>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</si>
  <si>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</si>
  <si>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</si>
  <si>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</si>
  <si>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</si>
  <si>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</si>
  <si>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</si>
  <si>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</si>
  <si>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</si>
  <si>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</si>
  <si>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</si>
  <si>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</si>
  <si>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</si>
  <si>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</si>
  <si>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</si>
  <si>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</si>
  <si>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</si>
  <si>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</si>
  <si>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</si>
  <si>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</si>
  <si>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</si>
  <si>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</si>
  <si>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</si>
  <si>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</si>
  <si>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</si>
  <si>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</si>
  <si>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</si>
  <si>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</si>
  <si>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</si>
  <si>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</si>
  <si>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</si>
  <si>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</si>
  <si>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</si>
  <si>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</si>
  <si>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</si>
  <si>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</si>
  <si>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</si>
  <si>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</si>
  <si>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</si>
  <si>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</si>
  <si>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</si>
  <si>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</si>
  <si>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</si>
  <si>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</si>
  <si>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</si>
  <si>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</si>
  <si>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</si>
  <si>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</si>
  <si>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</si>
  <si>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</si>
  <si>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</si>
  <si>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</si>
  <si>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</si>
  <si>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</si>
  <si>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</si>
  <si>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</si>
  <si>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</si>
  <si>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</si>
  <si>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</si>
  <si>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</si>
  <si>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</si>
  <si>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</si>
  <si>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</si>
  <si>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</si>
  <si>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</si>
  <si>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</si>
  <si>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</si>
  <si>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</si>
  <si>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</si>
  <si>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</si>
  <si>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</si>
  <si>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</si>
  <si>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</si>
  <si>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</si>
  <si>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</si>
  <si>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</si>
  <si>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</si>
  <si>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</si>
  <si>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</si>
  <si>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</si>
  <si>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</si>
  <si>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</si>
  <si>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</si>
  <si>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</si>
  <si>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</si>
  <si>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</si>
  <si>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</si>
  <si>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</si>
  <si>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</si>
  <si>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</si>
  <si>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</si>
  <si>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</si>
  <si>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</si>
  <si>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</si>
  <si>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</si>
  <si>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</si>
  <si>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</si>
  <si>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</si>
  <si>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</si>
  <si>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</si>
  <si>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</si>
  <si>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</si>
  <si>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</si>
  <si>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</si>
  <si>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</si>
  <si>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</si>
  <si>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</si>
  <si>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</si>
  <si>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</si>
  <si>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</si>
  <si>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</si>
  <si>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</si>
  <si>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</si>
  <si>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</si>
  <si>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</si>
  <si>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</si>
  <si>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</si>
  <si>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</si>
  <si>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</si>
  <si>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</si>
  <si>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</si>
  <si>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</si>
  <si>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</si>
  <si>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</si>
  <si>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</si>
  <si>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</si>
  <si>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</si>
  <si>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</si>
  <si>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</si>
  <si>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</si>
  <si>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</si>
  <si>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</si>
  <si>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</si>
  <si>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</si>
  <si>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</si>
  <si>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</si>
  <si>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</si>
  <si>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</si>
  <si>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</si>
  <si>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</si>
  <si>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</si>
  <si>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</si>
  <si>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</si>
  <si>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</si>
  <si>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</si>
  <si>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</si>
  <si>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</si>
  <si>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</si>
  <si>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</si>
  <si>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</si>
  <si>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</si>
  <si>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</si>
  <si>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</si>
  <si>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</si>
  <si>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</si>
  <si>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</si>
  <si>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</si>
  <si>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</si>
  <si>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</si>
  <si>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</si>
  <si>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</si>
  <si>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</si>
  <si>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</si>
  <si>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</si>
  <si>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</si>
  <si>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</si>
  <si>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</si>
  <si>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</si>
  <si>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</si>
  <si>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</si>
  <si>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</si>
  <si>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</si>
  <si>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</si>
  <si>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</si>
  <si>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</si>
  <si>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</si>
  <si>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</si>
  <si>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</si>
  <si>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</si>
  <si>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</si>
  <si>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</si>
  <si>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</si>
  <si>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</si>
  <si>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</si>
  <si>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</si>
  <si>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</si>
  <si>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</si>
  <si>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</si>
  <si>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</si>
  <si>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</si>
  <si>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</si>
  <si>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</si>
  <si>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</si>
  <si>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</si>
  <si>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</si>
  <si>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</si>
  <si>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</si>
  <si>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</si>
  <si>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</si>
  <si>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</si>
  <si>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</si>
  <si>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</si>
  <si>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</si>
  <si>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</si>
  <si>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</si>
  <si>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</si>
  <si>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</si>
  <si>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</si>
  <si>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</si>
  <si>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</si>
  <si>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</si>
  <si>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</si>
  <si>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</si>
  <si>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</si>
  <si>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</si>
  <si>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</si>
  <si>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</si>
  <si>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</si>
  <si>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</si>
  <si>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</si>
  <si>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</si>
  <si>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</si>
  <si>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</si>
  <si>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</si>
  <si>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</si>
  <si>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</si>
  <si>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</si>
  <si>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</si>
  <si>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</si>
  <si>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</si>
  <si>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</si>
  <si>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</si>
  <si>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</si>
  <si>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</si>
  <si>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</si>
  <si>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</si>
  <si>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</si>
  <si>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</si>
  <si>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</si>
  <si>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</si>
  <si>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</si>
  <si>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</si>
  <si>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</si>
  <si>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</si>
  <si>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</si>
  <si>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</si>
  <si>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</si>
  <si>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</si>
  <si>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</si>
  <si>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</si>
  <si>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</si>
  <si>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</si>
  <si>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</si>
  <si>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</si>
  <si>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</si>
  <si>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</si>
  <si>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</si>
  <si>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</si>
  <si>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</si>
  <si>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</si>
  <si>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</si>
  <si>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</si>
  <si>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</si>
  <si>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</si>
  <si>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</si>
  <si>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</si>
  <si>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</si>
  <si>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</si>
  <si>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</si>
  <si>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</si>
  <si>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</si>
  <si>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</si>
  <si>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</si>
  <si>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</si>
  <si>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</si>
  <si>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</si>
  <si>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</si>
  <si>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</si>
  <si>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</si>
  <si>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</si>
  <si>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</si>
  <si>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</si>
  <si>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</si>
  <si>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</si>
  <si>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</si>
  <si>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</si>
  <si>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</si>
  <si>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</si>
  <si>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</si>
  <si>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</si>
  <si>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</si>
  <si>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</si>
  <si>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</si>
  <si>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</si>
  <si>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</si>
  <si>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</si>
  <si>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</si>
  <si>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</si>
  <si>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</si>
  <si>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</si>
  <si>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</si>
  <si>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</si>
  <si>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</si>
  <si>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</si>
  <si>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</si>
  <si>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</si>
  <si>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</si>
  <si>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</si>
  <si>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</si>
  <si>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</si>
  <si>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</si>
  <si>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</si>
  <si>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</si>
  <si>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</si>
  <si>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</si>
  <si>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</si>
  <si>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</si>
  <si>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</si>
  <si>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</si>
  <si>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</si>
  <si>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</si>
  <si>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</si>
  <si>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</si>
  <si>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</si>
  <si>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</si>
  <si>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</si>
  <si>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</si>
  <si>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</si>
  <si>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</si>
  <si>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</si>
  <si>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</si>
  <si>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</si>
  <si>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</si>
  <si>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</si>
  <si>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</si>
  <si>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</si>
  <si>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</si>
  <si>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</si>
  <si>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</si>
  <si>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</si>
  <si>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</si>
  <si>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</si>
  <si>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</si>
  <si>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</si>
  <si>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</si>
  <si>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</si>
  <si>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</si>
  <si>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</si>
  <si>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</si>
  <si>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</si>
  <si>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</si>
  <si>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</si>
  <si>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</si>
  <si>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</si>
  <si>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</si>
  <si>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</si>
  <si>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</si>
  <si>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</si>
  <si>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</si>
  <si>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</si>
  <si>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</si>
  <si>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</si>
  <si>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</si>
  <si>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</si>
  <si>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</si>
  <si>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</si>
  <si>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</si>
  <si>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</si>
  <si>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</si>
  <si>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</si>
  <si>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</si>
  <si>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</si>
  <si>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</si>
  <si>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</si>
  <si>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</si>
  <si>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</si>
  <si>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</si>
  <si>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</si>
  <si>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</si>
  <si>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</si>
  <si>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</si>
  <si>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</si>
  <si>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</si>
  <si>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</si>
  <si>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</si>
  <si>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</si>
  <si>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</si>
  <si>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</si>
  <si>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</si>
  <si>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</si>
  <si>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</si>
  <si>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</si>
  <si>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</si>
  <si>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</si>
  <si>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</si>
  <si>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</si>
  <si>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</si>
  <si>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</si>
  <si>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</si>
  <si>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</si>
  <si>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</si>
  <si>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</si>
  <si>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</si>
  <si>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</si>
  <si>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</si>
  <si>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</si>
  <si>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</si>
  <si>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</si>
  <si>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</si>
  <si>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</si>
  <si>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</si>
  <si>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</si>
  <si>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</si>
  <si>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</si>
  <si>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</si>
  <si>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</si>
  <si>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</si>
  <si>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</si>
  <si>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</si>
  <si>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</si>
  <si>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</si>
  <si>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</si>
  <si>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</si>
  <si>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</si>
  <si>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</si>
  <si>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</si>
  <si>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</si>
  <si>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</si>
  <si>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</si>
  <si>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</si>
  <si>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</si>
  <si>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</si>
  <si>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</si>
  <si>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</si>
  <si>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</si>
  <si>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</si>
  <si>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</si>
  <si>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</si>
  <si>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</si>
  <si>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</si>
  <si>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</si>
  <si>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</si>
  <si>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</si>
  <si>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</si>
  <si>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</si>
  <si>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</si>
  <si>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</si>
  <si>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</si>
  <si>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</si>
  <si>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</si>
  <si>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</si>
  <si>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</si>
  <si>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</si>
  <si>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</si>
  <si>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</si>
  <si>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</si>
  <si>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</si>
  <si>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</si>
  <si>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</si>
  <si>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</si>
  <si>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</si>
  <si>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</si>
  <si>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</si>
  <si>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</si>
  <si>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</si>
  <si>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</si>
  <si>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</si>
  <si>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</si>
  <si>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</si>
  <si>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</si>
  <si>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</si>
  <si>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</si>
  <si>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</si>
  <si>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</si>
  <si>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</si>
  <si>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</si>
  <si>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</si>
  <si>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</si>
  <si>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</si>
  <si>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</si>
  <si>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</si>
  <si>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</si>
  <si>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</si>
  <si>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</si>
  <si>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</si>
  <si>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</si>
  <si>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</si>
  <si>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</si>
  <si>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</si>
  <si>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</si>
  <si>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</si>
  <si>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</si>
  <si>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</si>
  <si>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</si>
  <si>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</si>
  <si>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</si>
  <si>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</si>
  <si>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</si>
  <si>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</si>
  <si>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</si>
  <si>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</si>
  <si>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</si>
  <si>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</si>
  <si>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</si>
  <si>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</si>
  <si>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</si>
  <si>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</si>
  <si>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</si>
  <si>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</si>
  <si>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</si>
  <si>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</si>
  <si>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</si>
  <si>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</si>
  <si>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</si>
  <si>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</si>
  <si>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</si>
  <si>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</si>
  <si>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</si>
  <si>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</si>
  <si>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</si>
  <si>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</si>
  <si>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</si>
  <si>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</si>
  <si>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</si>
  <si>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</si>
  <si>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</si>
  <si>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</si>
  <si>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</si>
  <si>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</si>
  <si>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</si>
  <si>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</si>
  <si>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</si>
  <si>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</si>
  <si>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</si>
  <si>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</si>
  <si>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</si>
  <si>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</si>
  <si>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</si>
  <si>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</si>
  <si>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</si>
  <si>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</si>
  <si>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</si>
  <si>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</si>
  <si>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</si>
  <si>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</si>
  <si>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</si>
  <si>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</si>
  <si>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</si>
  <si>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</si>
  <si>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</si>
  <si>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</si>
  <si>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</si>
  <si>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</si>
  <si>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</si>
  <si>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</si>
  <si>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</si>
  <si>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</si>
  <si>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</si>
  <si>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</si>
  <si>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</si>
  <si>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</si>
  <si>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</si>
  <si>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</si>
  <si>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</si>
  <si>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</si>
  <si>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</si>
  <si>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</si>
  <si>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</si>
  <si>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</si>
  <si>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</si>
  <si>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</si>
  <si>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</si>
  <si>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</si>
  <si>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</si>
  <si>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</si>
  <si>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</si>
  <si>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</si>
  <si>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</si>
  <si>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</si>
  <si>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</si>
  <si>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</si>
  <si>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</si>
  <si>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</si>
  <si>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</si>
  <si>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</si>
  <si>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</si>
  <si>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</si>
  <si>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</si>
  <si>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</si>
  <si>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</si>
  <si>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</si>
  <si>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</si>
  <si>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</si>
  <si>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</si>
  <si>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</si>
  <si>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</si>
  <si>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</si>
  <si>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</si>
  <si>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</si>
  <si>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</si>
  <si>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</si>
  <si>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</si>
  <si>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</si>
  <si>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</si>
  <si>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</si>
  <si>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</si>
  <si>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</si>
  <si>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</si>
  <si>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</si>
  <si>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</si>
  <si>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</si>
  <si>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</si>
  <si>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</si>
  <si>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</si>
  <si>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</si>
  <si>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</si>
  <si>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</si>
  <si>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</si>
  <si>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</si>
  <si>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</si>
  <si>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</si>
  <si>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</si>
  <si>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</si>
  <si>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</si>
  <si>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</si>
  <si>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</si>
  <si>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</si>
  <si>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</si>
  <si>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</si>
  <si>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</si>
  <si>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</si>
  <si>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</si>
  <si>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</si>
  <si>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</si>
  <si>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</si>
  <si>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</si>
  <si>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</si>
  <si>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</si>
  <si>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</si>
  <si>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</si>
  <si>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</si>
  <si>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</si>
  <si>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</si>
  <si>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</si>
  <si>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</si>
  <si>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</si>
  <si>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</si>
  <si>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</si>
  <si>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</si>
  <si>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</si>
  <si>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</si>
  <si>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</si>
  <si>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</si>
  <si>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</si>
  <si>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</si>
  <si>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</si>
  <si>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</si>
  <si>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</si>
  <si>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</si>
  <si>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</si>
  <si>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</si>
  <si>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</si>
  <si>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</si>
  <si>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</si>
  <si>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</si>
  <si>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</si>
  <si>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</si>
  <si>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</si>
  <si>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</si>
  <si>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</si>
  <si>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</si>
  <si>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</si>
  <si>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</si>
  <si>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</si>
  <si>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</si>
  <si>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</si>
  <si>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</si>
  <si>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</si>
  <si>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</si>
  <si>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</si>
  <si>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</si>
  <si>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</si>
  <si>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</si>
  <si>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</si>
  <si>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</si>
  <si>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</si>
  <si>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</si>
  <si>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</si>
  <si>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</si>
  <si>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</si>
  <si>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</si>
  <si>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</si>
  <si>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</si>
  <si>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</si>
  <si>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</si>
  <si>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</si>
  <si>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</si>
  <si>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</si>
  <si>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</si>
  <si>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</si>
  <si>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</si>
  <si>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</si>
  <si>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</si>
  <si>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</si>
  <si>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</si>
  <si>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</si>
  <si>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</si>
  <si>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</si>
  <si>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</si>
  <si>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</si>
  <si>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</si>
  <si>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</si>
  <si>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</si>
  <si>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</si>
  <si>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</si>
  <si>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</si>
  <si>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</si>
  <si>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</si>
  <si>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</si>
  <si>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</si>
  <si>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</si>
  <si>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</si>
  <si>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</si>
  <si>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</si>
  <si>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</si>
  <si>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</si>
  <si>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</si>
  <si>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</si>
  <si>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</si>
  <si>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</si>
  <si>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</si>
  <si>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</si>
  <si>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</si>
  <si>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</si>
  <si>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</si>
  <si>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</si>
  <si>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</si>
  <si>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</si>
  <si>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</si>
  <si>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</si>
  <si>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</si>
  <si>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</si>
  <si>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</si>
  <si>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</si>
  <si>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</si>
  <si>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</si>
  <si>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</si>
  <si>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</si>
  <si>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</si>
  <si>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</si>
  <si>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</si>
  <si>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</si>
  <si>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</si>
  <si>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</si>
  <si>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</si>
  <si>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</si>
  <si>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</si>
  <si>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</si>
  <si>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</si>
  <si>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</si>
  <si>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</si>
  <si>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</si>
  <si>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</si>
  <si>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</si>
  <si>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</si>
  <si>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</si>
  <si>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</si>
  <si>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</si>
  <si>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</si>
  <si>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</si>
  <si>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</si>
  <si>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</si>
  <si>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</si>
  <si>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</si>
  <si>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</si>
  <si>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</si>
  <si>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</si>
  <si>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</si>
  <si>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</si>
  <si>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</si>
  <si>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</si>
  <si>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</si>
  <si>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</si>
  <si>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</si>
  <si>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</si>
  <si>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</si>
  <si>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</si>
  <si>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</si>
  <si>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</si>
  <si>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</si>
  <si>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</si>
  <si>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</si>
  <si>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</si>
  <si>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</si>
  <si>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</si>
  <si>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</si>
  <si>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</si>
  <si>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</si>
  <si>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</si>
  <si>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</si>
  <si>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</si>
  <si>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</si>
  <si>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</si>
  <si>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</si>
  <si>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</si>
  <si>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</si>
  <si>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</si>
  <si>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</si>
  <si>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</si>
  <si>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</si>
  <si>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</si>
  <si>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</si>
  <si>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</si>
  <si>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</si>
  <si>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</si>
  <si>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</si>
  <si>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</si>
  <si>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</si>
  <si>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</si>
  <si>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</si>
  <si>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</si>
  <si>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</si>
  <si>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</si>
  <si>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</si>
  <si>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</si>
  <si>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</si>
  <si>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</si>
  <si>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</si>
  <si>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</si>
  <si>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</si>
  <si>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</si>
  <si>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</si>
  <si>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</si>
  <si>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</si>
  <si>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</si>
  <si>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</si>
  <si>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</si>
  <si>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</si>
  <si>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</si>
  <si>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</si>
  <si>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</si>
  <si>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</si>
  <si>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</si>
  <si>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</si>
  <si>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</si>
  <si>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</si>
  <si>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</si>
  <si>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</si>
  <si>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</si>
  <si>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</si>
  <si>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</si>
  <si>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</si>
  <si>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</si>
  <si>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</si>
  <si>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</si>
  <si>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</si>
  <si>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</si>
  <si>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</si>
  <si>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</si>
  <si>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</si>
  <si>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</si>
  <si>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</si>
  <si>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</si>
  <si>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</si>
  <si>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</si>
  <si>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</si>
  <si>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</si>
  <si>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</si>
  <si>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</si>
  <si>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</si>
  <si>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</si>
  <si>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</si>
  <si>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</si>
  <si>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</si>
  <si>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</si>
  <si>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</si>
  <si>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</si>
  <si>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</si>
  <si>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</si>
  <si>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</si>
  <si>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</si>
  <si>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</si>
  <si>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</si>
  <si>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</si>
  <si>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</si>
  <si>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</si>
  <si>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</si>
  <si>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</si>
  <si>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</si>
  <si>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</si>
  <si>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</si>
  <si>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</si>
  <si>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</si>
  <si>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</si>
  <si>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</si>
  <si>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</si>
  <si>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</si>
  <si>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</si>
  <si>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</si>
  <si>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</si>
  <si>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</si>
  <si>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</si>
  <si>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</si>
  <si>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</si>
  <si>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</si>
  <si>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</si>
  <si>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</si>
  <si>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</si>
  <si>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</si>
  <si>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</si>
  <si>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</si>
  <si>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</si>
  <si>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</si>
  <si>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</si>
  <si>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</si>
  <si>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</si>
  <si>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</si>
  <si>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</si>
  <si>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</si>
  <si>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</si>
  <si>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</si>
  <si>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</si>
  <si>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</si>
  <si>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</si>
  <si>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</si>
  <si>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</si>
  <si>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</si>
  <si>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</si>
  <si>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</si>
  <si>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</si>
  <si>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</si>
  <si>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</si>
  <si>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</si>
  <si>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</si>
  <si>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</si>
  <si>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</si>
  <si>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</si>
  <si>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</si>
  <si>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</si>
  <si>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</si>
  <si>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</si>
  <si>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</si>
  <si>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</si>
  <si>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</si>
  <si>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</si>
  <si>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</si>
  <si>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</si>
  <si>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</si>
  <si>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</si>
  <si>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</si>
  <si>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</si>
  <si>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</si>
  <si>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</si>
  <si>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</si>
  <si>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</si>
  <si>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</si>
  <si>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</si>
  <si>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</si>
  <si>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</si>
  <si>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</si>
  <si>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</si>
  <si>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</si>
  <si>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</si>
  <si>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</si>
  <si>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</si>
  <si>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</si>
  <si>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</si>
  <si>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</si>
  <si>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</si>
  <si>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</si>
  <si>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</si>
  <si>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</si>
  <si>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</si>
  <si>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</si>
  <si>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</si>
  <si>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</si>
  <si>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</si>
  <si>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</si>
  <si>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</si>
  <si>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</si>
  <si>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</si>
  <si>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</si>
  <si>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</si>
  <si>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</si>
  <si>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</si>
  <si>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</si>
  <si>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</si>
  <si>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</si>
  <si>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</si>
  <si>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</si>
  <si>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</si>
  <si>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</si>
  <si>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</si>
  <si>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</si>
  <si>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</si>
  <si>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</si>
  <si>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</si>
  <si>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</si>
  <si>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</si>
  <si>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</si>
  <si>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</si>
  <si>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</si>
  <si>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</si>
  <si>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</si>
  <si>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</si>
  <si>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</si>
  <si>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</si>
  <si>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</si>
  <si>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</si>
  <si>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</si>
  <si>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</si>
  <si>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</si>
  <si>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</si>
  <si>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</si>
  <si>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</si>
  <si>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</si>
  <si>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</si>
  <si>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</si>
  <si>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</si>
  <si>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</si>
  <si>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</si>
  <si>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</si>
  <si>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</si>
  <si>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</si>
  <si>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</si>
  <si>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</si>
  <si>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</si>
  <si>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</si>
  <si>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</si>
  <si>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</si>
  <si>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</si>
  <si>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</si>
  <si>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</si>
  <si>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</si>
  <si>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</si>
  <si>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</si>
  <si>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</si>
  <si>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</si>
  <si>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</si>
  <si>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</si>
  <si>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</si>
  <si>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</si>
  <si>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</si>
  <si>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</si>
  <si>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</si>
  <si>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</si>
  <si>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</si>
  <si>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</si>
  <si>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</si>
  <si>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</si>
  <si>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</si>
  <si>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</si>
  <si>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</si>
  <si>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</si>
  <si>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</si>
  <si>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</si>
  <si>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</si>
  <si>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</si>
  <si>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</si>
  <si>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</si>
  <si>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</si>
  <si>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</si>
  <si>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</si>
  <si>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</si>
  <si>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</si>
  <si>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</si>
  <si>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</si>
  <si>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</si>
  <si>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</si>
  <si>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</si>
  <si>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</si>
  <si>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</si>
  <si>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</si>
  <si>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</si>
  <si>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</si>
  <si>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</si>
  <si>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</si>
  <si>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</si>
  <si>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</si>
  <si>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</si>
  <si>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</si>
  <si>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</si>
  <si>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</si>
  <si>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</si>
  <si>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</si>
  <si>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</si>
  <si>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</si>
  <si>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</si>
  <si>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</si>
  <si>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</si>
  <si>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</si>
  <si>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</si>
  <si>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</si>
  <si>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</si>
  <si>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</si>
  <si>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</si>
  <si>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</si>
  <si>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</si>
  <si>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</si>
  <si>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</si>
  <si>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</si>
  <si>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</si>
  <si>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</si>
  <si>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</si>
  <si>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</si>
  <si>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</si>
  <si>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</si>
  <si>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</si>
  <si>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</si>
  <si>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</si>
  <si>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</si>
  <si>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</si>
  <si>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</si>
  <si>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</si>
  <si>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</si>
  <si>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</si>
  <si>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</si>
  <si>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</si>
  <si>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</si>
  <si>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</si>
  <si>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</si>
  <si>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</si>
  <si>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</si>
  <si>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</si>
  <si>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</si>
  <si>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</si>
  <si>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</si>
  <si>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</si>
  <si>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</si>
  <si>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</si>
  <si>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</si>
  <si>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</si>
  <si>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</si>
  <si>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</si>
  <si>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</si>
  <si>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</si>
  <si>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</si>
  <si>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</si>
  <si>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</si>
  <si>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</si>
  <si>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</si>
  <si>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</si>
  <si>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</si>
  <si>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</si>
  <si>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</si>
  <si>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</si>
  <si>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</si>
  <si>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</si>
  <si>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</si>
  <si>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</si>
  <si>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</si>
  <si>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</si>
  <si>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</si>
  <si>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</si>
  <si>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</si>
  <si>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</si>
  <si>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</si>
  <si>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</si>
  <si>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</si>
  <si>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</si>
  <si>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</si>
  <si>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</si>
  <si>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</si>
  <si>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</si>
  <si>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</si>
  <si>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</si>
  <si>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</si>
  <si>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</si>
  <si>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</si>
  <si>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</si>
  <si>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</si>
  <si>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</si>
  <si>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</si>
  <si>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</si>
  <si>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</si>
  <si>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</si>
  <si>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</si>
  <si>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</si>
  <si>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</si>
  <si>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</si>
  <si>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</si>
  <si>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</si>
  <si>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</si>
  <si>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</si>
  <si>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</si>
  <si>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</si>
  <si>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</si>
  <si>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</si>
  <si>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</si>
  <si>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</si>
  <si>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</si>
  <si>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</si>
  <si>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</si>
  <si>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</si>
  <si>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</si>
  <si>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</si>
  <si>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</si>
  <si>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</si>
  <si>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</si>
  <si>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</si>
  <si>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</si>
  <si>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</si>
  <si>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</si>
  <si>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</si>
  <si>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</si>
  <si>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</si>
  <si>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</si>
  <si>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</si>
  <si>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</si>
  <si>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</si>
  <si>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</si>
  <si>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</si>
  <si>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</si>
  <si>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</si>
  <si>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</si>
  <si>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</si>
  <si>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</si>
  <si>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</si>
  <si>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</si>
  <si>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</si>
  <si>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</si>
  <si>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</si>
  <si>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</si>
  <si>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</si>
  <si>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</si>
  <si>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</si>
  <si>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</si>
  <si>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</si>
  <si>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</si>
  <si>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</si>
  <si>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</si>
  <si>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</si>
  <si>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</si>
  <si>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</si>
  <si>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</si>
  <si>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</si>
  <si>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</si>
  <si>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</si>
  <si>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</si>
  <si>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</si>
  <si>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</si>
  <si>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</si>
  <si>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</si>
  <si>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</si>
  <si>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</si>
  <si>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</si>
  <si>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</si>
  <si>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</si>
  <si>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</si>
  <si>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</si>
  <si>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</si>
  <si>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</si>
  <si>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</si>
  <si>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</si>
  <si>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</si>
  <si>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</si>
  <si>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</si>
  <si>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</si>
  <si>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</si>
  <si>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</si>
  <si>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</si>
  <si>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</si>
  <si>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</si>
  <si>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</si>
  <si>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</si>
  <si>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</si>
  <si>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</si>
  <si>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</si>
  <si>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</si>
  <si>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</si>
  <si>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</si>
  <si>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</si>
  <si>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</si>
  <si>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</si>
  <si>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</si>
  <si>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</si>
  <si>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</si>
  <si>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</si>
  <si>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</si>
  <si>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</si>
  <si>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</si>
  <si>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</si>
  <si>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</si>
  <si>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</si>
  <si>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</si>
  <si>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</si>
  <si>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</si>
  <si>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</si>
  <si>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</si>
  <si>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</si>
  <si>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</si>
  <si>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</si>
  <si>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</si>
  <si>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</si>
  <si>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</si>
  <si>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</si>
  <si>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</si>
  <si>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</si>
  <si>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</si>
  <si>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</si>
  <si>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</si>
  <si>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</si>
  <si>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</si>
  <si>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</si>
  <si>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</si>
  <si>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</si>
  <si>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</si>
  <si>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</si>
  <si>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</si>
  <si>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</si>
  <si>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</si>
  <si>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</si>
  <si>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</si>
  <si>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</si>
  <si>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</si>
  <si>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</si>
  <si>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</si>
  <si>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</si>
  <si>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</si>
  <si>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</si>
  <si>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</si>
  <si>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</si>
  <si>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</si>
  <si>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</si>
  <si>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</si>
  <si>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</si>
  <si>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</si>
  <si>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</si>
  <si>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</si>
  <si>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</si>
  <si>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</si>
  <si>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</si>
  <si>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</si>
  <si>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</si>
  <si>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</si>
  <si>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</si>
  <si>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</si>
  <si>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</si>
  <si>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</si>
  <si>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</si>
  <si>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</si>
  <si>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</si>
  <si>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</si>
  <si>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</si>
  <si>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</si>
  <si>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</si>
  <si>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</si>
  <si>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</si>
  <si>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</si>
  <si>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</si>
  <si>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</si>
  <si>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</si>
  <si>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</si>
  <si>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</si>
  <si>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</si>
  <si>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</si>
  <si>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</si>
  <si>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</si>
  <si>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</si>
  <si>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</si>
  <si>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</si>
  <si>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</si>
  <si>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</si>
  <si>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</si>
  <si>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</si>
  <si>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</si>
  <si>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</si>
  <si>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</si>
  <si>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</si>
  <si>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</si>
  <si>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</si>
  <si>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</si>
  <si>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</si>
  <si>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</si>
  <si>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</si>
  <si>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</si>
  <si>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</si>
  <si>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</si>
  <si>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</si>
  <si>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</si>
  <si>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</si>
  <si>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</si>
  <si>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</si>
  <si>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</si>
  <si>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</si>
  <si>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</si>
  <si>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</si>
  <si>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</si>
  <si>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</si>
  <si>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</si>
  <si>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</si>
  <si>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</si>
  <si>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</si>
  <si>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</si>
  <si>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</si>
  <si>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</si>
  <si>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</si>
  <si>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</si>
  <si>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</si>
  <si>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</si>
  <si>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</si>
  <si>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</si>
  <si>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</si>
  <si>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</si>
  <si>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</si>
  <si>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</si>
  <si>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</si>
  <si>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</si>
  <si>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</si>
  <si>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</si>
  <si>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</si>
  <si>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</si>
  <si>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</si>
  <si>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</si>
  <si>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</si>
  <si>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</si>
  <si>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</si>
  <si>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</si>
  <si>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</si>
  <si>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</si>
  <si>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</si>
  <si>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</si>
  <si>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</si>
  <si>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</si>
  <si>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</si>
  <si>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</si>
  <si>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</si>
  <si>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</si>
  <si>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</si>
  <si>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</si>
  <si>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</si>
  <si>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</si>
  <si>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</si>
  <si>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</si>
  <si>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</si>
  <si>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</si>
  <si>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</si>
  <si>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</si>
  <si>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</si>
  <si>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</si>
  <si>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</si>
  <si>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</si>
  <si>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</si>
  <si>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</si>
  <si>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</si>
  <si>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</si>
  <si>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</si>
  <si>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</si>
  <si>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</si>
  <si>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</si>
  <si>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</si>
  <si>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</si>
  <si>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</si>
  <si>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</si>
  <si>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</si>
  <si>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</si>
  <si>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</si>
  <si>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</si>
  <si>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</si>
  <si>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</si>
  <si>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</si>
  <si>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</si>
  <si>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</si>
  <si>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</si>
  <si>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</si>
  <si>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</si>
  <si>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</si>
  <si>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</si>
  <si>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</si>
  <si>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</si>
  <si>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</si>
  <si>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</si>
  <si>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</si>
  <si>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</si>
  <si>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</si>
  <si>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</si>
  <si>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</si>
  <si>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</si>
  <si>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</si>
  <si>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</si>
  <si>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</si>
  <si>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</si>
  <si>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</si>
  <si>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</si>
  <si>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</si>
  <si>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</si>
  <si>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</si>
  <si>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</si>
  <si>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</si>
  <si>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</si>
  <si>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</si>
  <si>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</si>
  <si>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</si>
  <si>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</si>
  <si>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</si>
  <si>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</si>
  <si>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</si>
  <si>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</si>
  <si>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</si>
  <si>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</si>
  <si>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</si>
  <si>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</si>
  <si>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</si>
  <si>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</si>
  <si>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</si>
  <si>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</si>
  <si>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</si>
  <si>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</si>
  <si>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</si>
  <si>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</si>
  <si>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</si>
  <si>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</si>
  <si>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</si>
  <si>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</si>
  <si>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</si>
  <si>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</si>
  <si>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</si>
  <si>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</si>
  <si>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</si>
  <si>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</si>
  <si>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</si>
  <si>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</si>
  <si>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</si>
  <si>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</si>
  <si>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</si>
  <si>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</si>
  <si>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</si>
  <si>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</si>
  <si>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</si>
  <si>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</si>
  <si>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</si>
  <si>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</si>
  <si>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</si>
  <si>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</si>
  <si>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</si>
  <si>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</si>
  <si>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</si>
  <si>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</si>
  <si>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</si>
  <si>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</si>
  <si>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</si>
  <si>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</si>
  <si>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</si>
  <si>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</si>
  <si>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</si>
  <si>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</si>
  <si>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</si>
  <si>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</si>
  <si>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</si>
  <si>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</si>
  <si>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</si>
  <si>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</si>
  <si>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</si>
  <si>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</si>
  <si>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</si>
  <si>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</si>
  <si>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</si>
  <si>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</si>
  <si>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</si>
  <si>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</si>
  <si>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</si>
  <si>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</si>
  <si>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</si>
  <si>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</si>
  <si>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</si>
  <si>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</si>
  <si>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</si>
  <si>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</si>
  <si>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</si>
  <si>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</si>
  <si>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</si>
  <si>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</si>
  <si>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</si>
  <si>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</si>
  <si>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</si>
  <si>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</si>
  <si>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</si>
  <si>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</si>
  <si>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</si>
  <si>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</si>
  <si>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</si>
  <si>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</si>
  <si>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</si>
  <si>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</si>
  <si>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</si>
  <si>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</si>
  <si>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</si>
  <si>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</si>
  <si>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</si>
  <si>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</si>
  <si>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</si>
  <si>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</si>
  <si>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</si>
  <si>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</si>
  <si>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</si>
  <si>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</si>
  <si>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</si>
  <si>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</si>
  <si>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</si>
  <si>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</si>
  <si>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</si>
  <si>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</si>
  <si>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</si>
  <si>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</si>
  <si>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</si>
  <si>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</si>
  <si>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</si>
  <si>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</si>
  <si>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</si>
  <si>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</si>
  <si>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</si>
  <si>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</si>
  <si>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</si>
  <si>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</si>
  <si>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</si>
  <si>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</si>
  <si>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</si>
  <si>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</si>
  <si>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</si>
  <si>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</si>
  <si>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</si>
  <si>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</si>
  <si>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</si>
  <si>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</si>
  <si>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</si>
  <si>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</si>
  <si>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</si>
  <si>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</si>
  <si>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</si>
  <si>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</si>
  <si>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</si>
  <si>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</si>
  <si>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</si>
  <si>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</si>
  <si>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</si>
  <si>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</si>
  <si>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</si>
  <si>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</si>
  <si>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</si>
  <si>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</si>
  <si>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</si>
  <si>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</si>
  <si>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</si>
  <si>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</si>
  <si>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</si>
  <si>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</si>
  <si>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</si>
  <si>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</si>
  <si>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</si>
  <si>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</si>
  <si>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</si>
  <si>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</si>
  <si>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</si>
  <si>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</si>
  <si>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</si>
  <si>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</si>
  <si>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</si>
  <si>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</si>
  <si>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</si>
  <si>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</si>
  <si>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</si>
  <si>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</si>
  <si>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</si>
  <si>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</si>
  <si>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</si>
  <si>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</si>
  <si>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</si>
  <si>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</si>
  <si>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</si>
  <si>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</si>
  <si>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</si>
  <si>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</si>
  <si>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</si>
  <si>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</si>
  <si>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</si>
  <si>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</si>
  <si>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</si>
  <si>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</si>
  <si>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</si>
  <si>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</si>
  <si>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</si>
  <si>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</si>
  <si>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</si>
  <si>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</si>
  <si>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</si>
  <si>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</si>
  <si>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</si>
  <si>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</si>
  <si>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</si>
  <si>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</si>
  <si>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</si>
  <si>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</si>
  <si>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</si>
  <si>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</si>
  <si>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</si>
  <si>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</si>
  <si>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</si>
  <si>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</si>
  <si>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</si>
  <si>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</si>
  <si>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</si>
  <si>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</si>
  <si>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</si>
  <si>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</si>
  <si>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</si>
  <si>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</si>
  <si>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</si>
  <si>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</si>
  <si>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</si>
  <si>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</si>
  <si>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</si>
  <si>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</si>
  <si>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</si>
  <si>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</si>
  <si>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</si>
  <si>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</si>
  <si>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</si>
  <si>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</si>
  <si>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</si>
  <si>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</si>
  <si>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</si>
  <si>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</si>
  <si>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</si>
  <si>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</si>
  <si>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</si>
  <si>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</si>
  <si>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</si>
  <si>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</si>
  <si>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</si>
  <si>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</si>
  <si>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</si>
  <si>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</si>
  <si>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</si>
  <si>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</si>
  <si>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</si>
  <si>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</si>
  <si>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</si>
  <si>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</si>
  <si>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</si>
  <si>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</si>
  <si>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</si>
  <si>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</si>
  <si>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</si>
  <si>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</si>
  <si>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</si>
  <si>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</si>
  <si>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</si>
  <si>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</si>
  <si>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</si>
  <si>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</si>
  <si>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</si>
  <si>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</si>
  <si>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</si>
  <si>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</si>
  <si>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</si>
  <si>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</si>
  <si>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</si>
  <si>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</si>
  <si>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</si>
  <si>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</si>
  <si>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</si>
  <si>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</si>
  <si>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</si>
  <si>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</si>
  <si>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</si>
  <si>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</si>
  <si>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</si>
  <si>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</si>
  <si>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</si>
  <si>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</si>
  <si>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</si>
  <si>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</si>
  <si>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</si>
  <si>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</si>
  <si>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</si>
  <si>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</si>
  <si>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</si>
  <si>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</si>
  <si>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</si>
  <si>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</si>
  <si>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</si>
  <si>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</si>
  <si>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</si>
  <si>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</si>
  <si>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</si>
  <si>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</si>
  <si>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</si>
  <si>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</si>
  <si>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</si>
  <si>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</si>
  <si>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</si>
  <si>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</si>
  <si>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</si>
  <si>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</si>
  <si>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</si>
  <si>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</si>
  <si>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</si>
  <si>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</si>
  <si>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</si>
  <si>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</si>
  <si>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</si>
  <si>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</si>
  <si>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</si>
  <si>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</si>
  <si>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</si>
  <si>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</si>
  <si>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</si>
  <si>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</si>
  <si>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</si>
  <si>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</si>
  <si>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</si>
  <si>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</si>
  <si>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</si>
  <si>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</si>
  <si>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</si>
  <si>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</si>
  <si>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</si>
  <si>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</si>
  <si>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</si>
  <si>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</si>
  <si>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</si>
  <si>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</si>
  <si>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</si>
  <si>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</si>
  <si>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</si>
  <si>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</si>
  <si>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</si>
  <si>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</si>
  <si>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</si>
  <si>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</si>
  <si>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</si>
  <si>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</si>
  <si>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</si>
  <si>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</si>
  <si>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</si>
  <si>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</si>
  <si>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</si>
  <si>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</si>
  <si>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</si>
  <si>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</si>
  <si>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</si>
  <si>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</si>
  <si>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</si>
  <si>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</si>
  <si>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</si>
  <si>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</si>
  <si>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</si>
  <si>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</si>
  <si>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</si>
  <si>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</si>
  <si>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</si>
  <si>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</si>
  <si>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</si>
  <si>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</si>
  <si>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</si>
  <si>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</si>
  <si>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</si>
  <si>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</si>
  <si>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</si>
  <si>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</si>
  <si>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</si>
  <si>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</si>
  <si>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</si>
  <si>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</si>
  <si>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</si>
  <si>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</si>
  <si>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</si>
  <si>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</si>
  <si>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</si>
  <si>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</si>
  <si>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</si>
  <si>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</si>
  <si>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</si>
  <si>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</si>
  <si>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</si>
  <si>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</si>
  <si>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</si>
  <si>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</si>
  <si>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</si>
  <si>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</si>
  <si>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</si>
  <si>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</si>
  <si>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</si>
  <si>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</si>
  <si>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</si>
  <si>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</si>
  <si>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</si>
  <si>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</si>
  <si>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</si>
  <si>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</si>
  <si>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</si>
  <si>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</si>
  <si>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</si>
  <si>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</si>
  <si>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</si>
  <si>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</si>
  <si>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</si>
  <si>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</si>
  <si>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</si>
  <si>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</si>
  <si>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</si>
  <si>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</si>
  <si>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</si>
  <si>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</si>
  <si>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</si>
  <si>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</si>
  <si>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</si>
  <si>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</si>
  <si>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</si>
  <si>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</si>
  <si>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</si>
  <si>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</si>
  <si>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</si>
  <si>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</si>
  <si>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</si>
  <si>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</si>
  <si>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</si>
  <si>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</si>
  <si>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</si>
  <si>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</si>
  <si>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</si>
  <si>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</si>
  <si>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</si>
  <si>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</si>
  <si>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</si>
  <si>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</si>
  <si>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</si>
  <si>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</si>
  <si>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</si>
  <si>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</si>
  <si>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</si>
  <si>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</si>
  <si>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</si>
  <si>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</si>
  <si>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</si>
  <si>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</si>
  <si>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</si>
  <si>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</si>
  <si>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</si>
  <si>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</si>
  <si>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</si>
  <si>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</si>
  <si>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</si>
  <si>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</si>
  <si>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</si>
  <si>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</si>
  <si>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</si>
  <si>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</si>
  <si>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</si>
  <si>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</si>
  <si>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</si>
  <si>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</si>
  <si>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</si>
  <si>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</si>
  <si>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</si>
  <si>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</si>
  <si>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</si>
  <si>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</si>
  <si>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</si>
  <si>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</si>
  <si>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</si>
  <si>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</si>
  <si>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</si>
  <si>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</si>
  <si>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</si>
  <si>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</si>
  <si>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</si>
  <si>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</si>
  <si>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</si>
  <si>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</si>
  <si>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</si>
  <si>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</si>
  <si>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</si>
  <si>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</si>
  <si>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</si>
  <si>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</si>
  <si>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</si>
  <si>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</si>
  <si>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</si>
  <si>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</si>
  <si>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</si>
  <si>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</si>
  <si>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</si>
  <si>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</si>
  <si>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</si>
  <si>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</si>
  <si>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</si>
  <si>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</si>
  <si>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</si>
  <si>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</si>
  <si>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</si>
  <si>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</si>
  <si>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</si>
  <si>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</si>
  <si>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</si>
  <si>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</si>
  <si>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</si>
  <si>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</si>
  <si>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</si>
  <si>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</si>
  <si>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</si>
  <si>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</si>
  <si>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</si>
  <si>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</si>
  <si>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</si>
  <si>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</si>
  <si>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</si>
  <si>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</si>
  <si>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</si>
  <si>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</si>
  <si>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</si>
  <si>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</si>
  <si>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</si>
  <si>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</si>
  <si>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</si>
  <si>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</si>
  <si>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</si>
  <si>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</si>
  <si>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</si>
  <si>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</si>
  <si>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</si>
  <si>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</si>
  <si>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</si>
  <si>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</si>
  <si>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</si>
  <si>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</si>
  <si>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</si>
  <si>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</si>
  <si>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</si>
  <si>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</si>
  <si>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</si>
  <si>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</si>
  <si>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</si>
  <si>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</si>
  <si>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</si>
  <si>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</si>
  <si>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</si>
  <si>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</si>
  <si>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</si>
  <si>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</si>
  <si>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</si>
  <si>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</si>
  <si>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</si>
  <si>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</si>
  <si>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</si>
  <si>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</si>
  <si>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</si>
  <si>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</si>
  <si>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</si>
  <si>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</si>
  <si>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</si>
  <si>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</si>
  <si>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</si>
  <si>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</si>
  <si>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</si>
  <si>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</si>
  <si>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</si>
  <si>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</si>
  <si>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</si>
  <si>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</si>
  <si>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</si>
  <si>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</si>
  <si>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</si>
  <si>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</si>
  <si>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</si>
  <si>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</si>
  <si>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</si>
  <si>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</si>
  <si>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</si>
  <si>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</si>
  <si>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</si>
  <si>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</si>
  <si>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</si>
  <si>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</si>
  <si>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</si>
  <si>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</si>
  <si>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</si>
  <si>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</si>
  <si>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</si>
  <si>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</si>
  <si>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</si>
  <si>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</si>
  <si>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</si>
  <si>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</si>
  <si>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</si>
  <si>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</si>
  <si>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</si>
  <si>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</si>
  <si>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</si>
  <si>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</si>
  <si>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</si>
  <si>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</si>
  <si>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</si>
  <si>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</si>
  <si>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</si>
  <si>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</si>
  <si>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</si>
  <si>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</si>
  <si>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</si>
  <si>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</si>
  <si>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</si>
  <si>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</si>
  <si>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</si>
  <si>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</si>
  <si>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</si>
  <si>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</si>
  <si>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</si>
  <si>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</si>
  <si>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</si>
  <si>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</si>
  <si>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</si>
  <si>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</si>
  <si>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</si>
  <si>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</si>
  <si>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</si>
  <si>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</si>
  <si>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</si>
  <si>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</si>
  <si>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</si>
  <si>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</si>
  <si>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</si>
  <si>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</si>
  <si>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</si>
  <si>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</si>
  <si>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</si>
  <si>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</si>
  <si>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</si>
  <si>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</si>
  <si>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</si>
  <si>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</si>
  <si>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</si>
  <si>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</si>
  <si>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</si>
  <si>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</si>
  <si>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</si>
  <si>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</si>
  <si>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</si>
  <si>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</si>
  <si>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</si>
  <si>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</si>
  <si>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</si>
  <si>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</si>
  <si>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</si>
  <si>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</si>
  <si>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</si>
  <si>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</si>
  <si>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</si>
  <si>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</si>
  <si>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</si>
  <si>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</si>
  <si>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</si>
  <si>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</si>
  <si>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</si>
  <si>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</si>
  <si>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</si>
  <si>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</si>
  <si>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</si>
  <si>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</si>
  <si>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</si>
  <si>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</si>
  <si>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</si>
  <si>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</si>
  <si>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</si>
  <si>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</si>
  <si>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</si>
  <si>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</si>
  <si>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</si>
  <si>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</si>
  <si>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</si>
  <si>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</si>
  <si>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</si>
  <si>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</si>
  <si>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</si>
  <si>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</si>
  <si>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</si>
  <si>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</si>
  <si>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</si>
  <si>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</si>
  <si>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</si>
  <si>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</si>
  <si>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</si>
  <si>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</si>
  <si>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</si>
  <si>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</si>
  <si>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</si>
  <si>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</si>
  <si>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</si>
  <si>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</si>
  <si>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</si>
  <si>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</si>
  <si>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</si>
  <si>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</si>
  <si>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</si>
  <si>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</si>
  <si>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</si>
  <si>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</si>
  <si>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</si>
  <si>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</si>
  <si>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</si>
  <si>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</si>
  <si>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</si>
  <si>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</si>
  <si>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</si>
  <si>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</si>
  <si>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</si>
  <si>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</si>
  <si>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</si>
  <si>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</si>
  <si>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</si>
  <si>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</si>
  <si>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</si>
  <si>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</si>
  <si>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</si>
  <si>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</si>
  <si>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</si>
  <si>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</si>
  <si>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</si>
  <si>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</si>
  <si>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</si>
  <si>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</si>
  <si>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</si>
  <si>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</si>
  <si>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</si>
  <si>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</si>
  <si>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</si>
  <si>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</si>
  <si>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</si>
  <si>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</si>
  <si>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</si>
  <si>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</si>
  <si>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</si>
  <si>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</si>
  <si>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</si>
  <si>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</si>
  <si>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</si>
  <si>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</si>
  <si>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</si>
  <si>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</si>
  <si>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</si>
  <si>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</si>
  <si>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</si>
  <si>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</si>
  <si>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</si>
  <si>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</si>
  <si>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</si>
  <si>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</si>
  <si>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</si>
  <si>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</si>
  <si>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</si>
  <si>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</si>
  <si>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</si>
  <si>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</si>
  <si>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</si>
  <si>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</si>
  <si>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</si>
  <si>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</si>
  <si>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</si>
  <si>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</si>
  <si>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</si>
  <si>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</si>
  <si>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</si>
  <si>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</si>
  <si>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</si>
  <si>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</si>
  <si>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</si>
  <si>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</si>
  <si>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</si>
  <si>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</si>
  <si>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</si>
  <si>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</si>
  <si>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</si>
  <si>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</si>
  <si>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</si>
  <si>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</si>
  <si>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</si>
  <si>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</si>
  <si>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</si>
  <si>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</si>
  <si>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</si>
  <si>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</si>
  <si>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</si>
  <si>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</si>
  <si>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</si>
  <si>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</si>
  <si>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</si>
  <si>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</si>
  <si>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</si>
  <si>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</si>
  <si>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</si>
  <si>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</si>
  <si>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</si>
  <si>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</si>
  <si>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</si>
  <si>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</si>
  <si>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</si>
  <si>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</si>
  <si>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</si>
  <si>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</si>
  <si>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</si>
  <si>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</si>
  <si>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</si>
  <si>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</si>
  <si>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</si>
  <si>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</si>
  <si>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</si>
  <si>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</si>
  <si>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</si>
  <si>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</si>
  <si>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</si>
  <si>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</si>
  <si>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</si>
  <si>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</si>
  <si>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</si>
  <si>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</si>
  <si>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</si>
  <si>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</si>
  <si>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</si>
  <si>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</si>
  <si>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</si>
  <si>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</si>
  <si>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</si>
  <si>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</si>
  <si>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</si>
  <si>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</si>
  <si>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</si>
  <si>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</si>
  <si>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</si>
  <si>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</si>
  <si>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</si>
  <si>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</si>
  <si>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</si>
  <si>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</si>
  <si>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</si>
  <si>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</si>
  <si>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</si>
  <si>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</si>
  <si>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</si>
  <si>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</si>
  <si>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</si>
  <si>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</si>
  <si>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</si>
  <si>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</si>
  <si>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</si>
  <si>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</si>
  <si>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</si>
  <si>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</si>
  <si>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</si>
  <si>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</si>
  <si>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</si>
  <si>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</si>
  <si>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</si>
  <si>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</si>
  <si>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</si>
  <si>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</si>
  <si>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</si>
  <si>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</si>
  <si>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</si>
  <si>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</si>
  <si>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</si>
  <si>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</si>
  <si>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</si>
  <si>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</si>
  <si>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</si>
  <si>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</si>
  <si>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</si>
  <si>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</si>
  <si>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</si>
  <si>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</si>
  <si>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</si>
  <si>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</si>
  <si>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</si>
  <si>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</si>
  <si>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</si>
  <si>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</si>
  <si>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</si>
  <si>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</si>
  <si>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</si>
  <si>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</si>
  <si>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</si>
  <si>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</si>
  <si>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</si>
  <si>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</si>
  <si>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</si>
  <si>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</si>
  <si>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</si>
  <si>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</si>
  <si>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</si>
  <si>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</si>
  <si>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</si>
  <si>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</si>
  <si>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</si>
  <si>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</si>
  <si>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</si>
  <si>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</si>
  <si>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</si>
  <si>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</si>
  <si>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</si>
  <si>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</si>
  <si>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</si>
  <si>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</si>
  <si>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</si>
  <si>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</si>
  <si>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</si>
  <si>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</si>
  <si>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</si>
  <si>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</si>
  <si>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</si>
  <si>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</si>
  <si>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</si>
  <si>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</si>
  <si>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</si>
  <si>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</si>
  <si>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</si>
  <si>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</si>
  <si>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</si>
  <si>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</si>
  <si>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</si>
  <si>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</si>
  <si>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</si>
  <si>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</si>
  <si>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</si>
  <si>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</si>
  <si>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</si>
  <si>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</si>
  <si>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</si>
  <si>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</si>
  <si>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</si>
  <si>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</si>
  <si>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</si>
  <si>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</si>
  <si>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</si>
  <si>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</si>
  <si>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</si>
  <si>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</si>
  <si>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</si>
  <si>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</si>
  <si>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</si>
  <si>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</si>
  <si>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</si>
  <si>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</si>
  <si>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</si>
  <si>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</si>
  <si>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</si>
  <si>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</si>
  <si>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</si>
  <si>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</si>
  <si>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</si>
  <si>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</si>
  <si>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</si>
  <si>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</si>
  <si>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</si>
  <si>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</si>
  <si>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</si>
  <si>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</si>
  <si>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</si>
  <si>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</si>
  <si>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</si>
  <si>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</si>
  <si>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</si>
  <si>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</si>
  <si>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</si>
  <si>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</si>
  <si>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</si>
  <si>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</si>
  <si>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</si>
  <si>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</si>
  <si>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</si>
  <si>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</si>
  <si>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</si>
  <si>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</si>
  <si>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</si>
  <si>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</si>
  <si>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</si>
  <si>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</si>
  <si>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</si>
  <si>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</si>
  <si>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</si>
  <si>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</si>
  <si>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</si>
  <si>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</si>
  <si>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</si>
  <si>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</si>
  <si>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</si>
  <si>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</si>
  <si>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</si>
  <si>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</si>
  <si>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</si>
  <si>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</si>
  <si>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</si>
  <si>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</si>
  <si>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</si>
  <si>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</si>
  <si>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</si>
  <si>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</si>
  <si>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</si>
  <si>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</si>
  <si>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</si>
  <si>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</si>
  <si>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</si>
  <si>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</si>
  <si>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</si>
  <si>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</si>
  <si>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</si>
  <si>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</si>
  <si>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</si>
  <si>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</si>
  <si>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</si>
  <si>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</si>
  <si>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</si>
  <si>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</si>
  <si>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</si>
  <si>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</si>
  <si>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</si>
  <si>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</si>
  <si>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</si>
  <si>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</si>
  <si>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</si>
  <si>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</si>
  <si>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</si>
  <si>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</si>
  <si>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</si>
  <si>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</si>
  <si>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</si>
  <si>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</si>
  <si>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</si>
  <si>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</si>
  <si>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</si>
  <si>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</si>
  <si>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</si>
  <si>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</si>
  <si>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</si>
  <si>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</si>
  <si>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</si>
  <si>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</si>
  <si>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</si>
  <si>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</si>
  <si>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</si>
  <si>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</si>
  <si>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</si>
  <si>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</si>
  <si>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</si>
  <si>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</si>
  <si>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</si>
  <si>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</si>
  <si>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</si>
  <si>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</si>
  <si>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</si>
  <si>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</si>
  <si>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</si>
  <si>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</si>
  <si>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</si>
  <si>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</si>
  <si>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</si>
  <si>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</si>
  <si>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</si>
  <si>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</si>
  <si>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</si>
  <si>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</si>
  <si>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</si>
  <si>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</si>
  <si>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</si>
  <si>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</si>
  <si>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</si>
  <si>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</si>
  <si>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</si>
  <si>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</si>
  <si>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</si>
  <si>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</si>
  <si>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</si>
  <si>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</si>
  <si>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</si>
  <si>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</si>
  <si>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</si>
  <si>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</si>
  <si>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</si>
  <si>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</si>
  <si>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</si>
  <si>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</si>
  <si>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</si>
  <si>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</si>
  <si>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</si>
  <si>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</si>
  <si>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</si>
  <si>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</si>
  <si>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</si>
  <si>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</si>
  <si>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</si>
  <si>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</si>
  <si>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</si>
  <si>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</si>
  <si>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</si>
  <si>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</si>
  <si>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</si>
  <si>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</si>
  <si>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</si>
  <si>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</si>
  <si>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</si>
  <si>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</si>
  <si>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</si>
  <si>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</si>
  <si>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</si>
  <si>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</si>
  <si>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</si>
  <si>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</si>
  <si>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</si>
  <si>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</si>
  <si>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</si>
  <si>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</si>
  <si>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</si>
  <si>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</si>
  <si>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</si>
  <si>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</si>
  <si>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</si>
  <si>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</si>
  <si>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</si>
  <si>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</si>
  <si>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</si>
  <si>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</si>
  <si>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</si>
  <si>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</si>
  <si>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</si>
  <si>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</si>
  <si>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</si>
  <si>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</si>
  <si>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</si>
  <si>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</si>
  <si>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</si>
  <si>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</si>
  <si>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</si>
  <si>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</si>
  <si>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</si>
  <si>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</si>
  <si>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</si>
  <si>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</si>
  <si>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</si>
  <si>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</si>
  <si>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</si>
  <si>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</si>
  <si>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</si>
  <si>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</si>
  <si>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</si>
  <si>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</si>
  <si>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</si>
  <si>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</si>
  <si>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</si>
  <si>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</si>
  <si>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</si>
  <si>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</si>
  <si>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</si>
  <si>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</si>
  <si>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</si>
  <si>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</si>
  <si>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</si>
  <si>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</si>
  <si>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</si>
  <si>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</si>
  <si>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</si>
  <si>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</si>
  <si>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</si>
  <si>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</si>
  <si>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</si>
  <si>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</si>
  <si>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</si>
  <si>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</si>
  <si>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</si>
  <si>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</si>
  <si>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</si>
  <si>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</si>
  <si>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</si>
  <si>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</si>
  <si>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</si>
  <si>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</si>
  <si>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</si>
  <si>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</si>
  <si>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</si>
  <si>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</si>
  <si>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</si>
  <si>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</si>
  <si>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</si>
  <si>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</si>
  <si>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</si>
  <si>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</si>
  <si>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</si>
  <si>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</si>
  <si>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</si>
  <si>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</si>
  <si>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</si>
  <si>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</si>
  <si>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</si>
  <si>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</si>
  <si>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</si>
  <si>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</si>
  <si>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</si>
  <si>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</si>
  <si>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</si>
  <si>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</si>
  <si>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</si>
  <si>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</si>
  <si>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</si>
  <si>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</si>
  <si>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</si>
  <si>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</si>
  <si>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</si>
  <si>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</si>
  <si>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</si>
  <si>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</si>
  <si>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</si>
  <si>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</si>
  <si>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</si>
  <si>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</si>
  <si>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</si>
  <si>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</si>
  <si>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</si>
  <si>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</si>
  <si>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</si>
  <si>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</si>
  <si>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</si>
  <si>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</si>
  <si>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</si>
  <si>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</si>
  <si>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</si>
  <si>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</si>
  <si>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</si>
  <si>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</si>
  <si>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</si>
  <si>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</si>
  <si>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</si>
  <si>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</si>
  <si>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</si>
  <si>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</si>
  <si>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</si>
  <si>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</si>
  <si>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</si>
  <si>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</si>
  <si>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</si>
  <si>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</si>
  <si>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</si>
  <si>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</si>
  <si>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</si>
  <si>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</si>
  <si>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</si>
  <si>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</si>
  <si>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</si>
  <si>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</si>
  <si>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</si>
  <si>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</si>
  <si>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</si>
  <si>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</si>
  <si>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</si>
  <si>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</si>
  <si>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</si>
  <si>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</si>
  <si>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</si>
  <si>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</si>
  <si>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</si>
  <si>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</si>
  <si>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</si>
  <si>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</si>
  <si>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</si>
  <si>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</si>
  <si>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</si>
  <si>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</si>
  <si>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</si>
  <si>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</si>
  <si>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</si>
  <si>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</si>
  <si>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</si>
  <si>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</si>
  <si>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</si>
  <si>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</si>
  <si>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</si>
  <si>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</si>
  <si>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</si>
  <si>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</si>
  <si>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</si>
  <si>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</si>
  <si>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</si>
  <si>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</si>
  <si>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</si>
  <si>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</si>
  <si>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</si>
  <si>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</si>
  <si>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</si>
  <si>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</si>
  <si>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</si>
  <si>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</si>
  <si>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</si>
  <si>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</si>
  <si>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</si>
  <si>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</si>
  <si>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</si>
  <si>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</si>
  <si>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</si>
  <si>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</si>
  <si>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</si>
  <si>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</si>
  <si>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</si>
  <si>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</si>
  <si>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</si>
  <si>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</si>
  <si>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</si>
  <si>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</si>
  <si>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</si>
  <si>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</si>
  <si>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</si>
  <si>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</si>
  <si>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</si>
  <si>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</si>
  <si>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</si>
  <si>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</si>
  <si>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</si>
  <si>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</si>
  <si>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</si>
  <si>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</si>
  <si>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</si>
  <si>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</si>
  <si>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</si>
  <si>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</si>
  <si>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</si>
  <si>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</si>
  <si>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</si>
  <si>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</si>
  <si>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</si>
  <si>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</si>
  <si>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</si>
  <si>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</si>
  <si>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</si>
  <si>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</si>
  <si>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</si>
  <si>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</si>
  <si>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</si>
  <si>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</si>
  <si>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</si>
  <si>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</si>
  <si>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</si>
  <si>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</si>
  <si>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</si>
  <si>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</si>
  <si>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</si>
  <si>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</si>
  <si>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</si>
  <si>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</si>
  <si>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</si>
  <si>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</si>
  <si>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</si>
  <si>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</si>
  <si>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</si>
  <si>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</si>
  <si>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</si>
  <si>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</si>
  <si>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</si>
  <si>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</si>
  <si>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</si>
  <si>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</si>
  <si>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</si>
  <si>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</si>
  <si>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</si>
  <si>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</si>
  <si>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</si>
  <si>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</si>
  <si>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</si>
  <si>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</si>
  <si>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</si>
  <si>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</si>
  <si>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</si>
  <si>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</si>
  <si>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</si>
  <si>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</si>
  <si>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</si>
  <si>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</si>
  <si>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</si>
  <si>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</si>
  <si>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</si>
  <si>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</si>
  <si>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</si>
  <si>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</si>
  <si>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</si>
  <si>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</si>
  <si>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</si>
  <si>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</si>
  <si>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</si>
  <si>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</si>
  <si>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</si>
  <si>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</si>
  <si>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</si>
  <si>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</si>
  <si>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</si>
  <si>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</si>
  <si>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</si>
  <si>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</si>
  <si>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</si>
  <si>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</si>
  <si>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</si>
  <si>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</si>
  <si>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</si>
  <si>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</si>
  <si>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</si>
  <si>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</si>
  <si>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</si>
  <si>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</si>
  <si>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</si>
  <si>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</si>
  <si>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</si>
  <si>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</si>
  <si>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</si>
  <si>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</si>
  <si>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</si>
  <si>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</si>
  <si>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</si>
  <si>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</si>
  <si>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</si>
  <si>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</si>
  <si>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</si>
  <si>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</si>
  <si>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</si>
  <si>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</si>
  <si>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</si>
  <si>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</si>
  <si>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</si>
  <si>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</si>
  <si>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</si>
  <si>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</si>
  <si>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</si>
  <si>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</si>
  <si>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</si>
  <si>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</si>
  <si>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</si>
  <si>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</si>
  <si>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</si>
  <si>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</si>
  <si>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</si>
  <si>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</si>
  <si>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</si>
  <si>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</si>
  <si>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</si>
  <si>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</si>
  <si>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</si>
  <si>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</si>
  <si>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</si>
  <si>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</si>
  <si>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</si>
  <si>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</si>
  <si>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</si>
  <si>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</si>
  <si>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</si>
  <si>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</si>
  <si>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</si>
  <si>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</si>
  <si>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</si>
  <si>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</si>
  <si>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</si>
  <si>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</si>
  <si>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</si>
  <si>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</si>
  <si>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</si>
  <si>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</si>
  <si>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</si>
  <si>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</si>
  <si>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</si>
  <si>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</si>
  <si>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</si>
  <si>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</si>
  <si>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</si>
  <si>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</si>
  <si>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</si>
  <si>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</si>
  <si>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</si>
  <si>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</si>
  <si>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</si>
  <si>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</si>
  <si>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</si>
  <si>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</si>
  <si>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</si>
  <si>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</si>
  <si>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</si>
  <si>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</si>
  <si>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</si>
  <si>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</si>
  <si>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</si>
  <si>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</si>
  <si>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</si>
  <si>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</si>
  <si>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</si>
  <si>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</si>
  <si>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</si>
  <si>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</si>
  <si>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</si>
  <si>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</si>
  <si>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</si>
  <si>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</si>
  <si>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</si>
  <si>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</si>
  <si>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</si>
  <si>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</si>
  <si>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</si>
  <si>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</si>
  <si>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</si>
  <si>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</si>
  <si>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</si>
  <si>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</si>
  <si>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</si>
  <si>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</si>
  <si>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</si>
  <si>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</si>
  <si>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</si>
  <si>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</si>
  <si>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</si>
  <si>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</si>
  <si>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</si>
  <si>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</si>
  <si>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</si>
  <si>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</si>
  <si>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</si>
  <si>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</si>
  <si>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</si>
  <si>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</si>
  <si>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</si>
  <si>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</si>
  <si>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</si>
  <si>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</si>
  <si>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</si>
  <si>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</si>
  <si>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</si>
  <si>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</si>
  <si>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</si>
  <si>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</si>
  <si>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</si>
  <si>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</si>
  <si>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</si>
  <si>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</si>
  <si>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</si>
  <si>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</si>
  <si>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</si>
  <si>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</si>
  <si>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</si>
  <si>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</si>
  <si>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</si>
  <si>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</si>
  <si>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</si>
  <si>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</si>
  <si>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</si>
  <si>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</si>
  <si>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</si>
  <si>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</si>
  <si>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</si>
  <si>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</si>
  <si>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</si>
  <si>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</si>
  <si>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</si>
  <si>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</si>
  <si>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</si>
  <si>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</si>
  <si>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</si>
  <si>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</si>
  <si>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</si>
  <si>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</si>
  <si>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</si>
  <si>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</si>
  <si>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</si>
  <si>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</si>
  <si>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</si>
  <si>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</si>
  <si>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</si>
  <si>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</si>
  <si>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</si>
  <si>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</si>
  <si>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</si>
  <si>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</si>
  <si>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</si>
  <si>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</si>
  <si>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</si>
  <si>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</si>
  <si>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</si>
  <si>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</si>
  <si>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</si>
  <si>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</si>
  <si>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</si>
  <si>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</si>
  <si>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</si>
  <si>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</si>
  <si>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</si>
  <si>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</si>
  <si>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</si>
  <si>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</si>
  <si>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</si>
  <si>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</si>
  <si>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</si>
  <si>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</si>
  <si>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</si>
  <si>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</si>
  <si>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</si>
  <si>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</si>
  <si>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</si>
  <si>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</si>
  <si>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</si>
  <si>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</si>
  <si>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</si>
  <si>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</si>
  <si>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</si>
  <si>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</si>
  <si>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</si>
  <si>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</si>
  <si>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</si>
  <si>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</si>
  <si>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</si>
  <si>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</si>
  <si>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</si>
  <si>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</si>
  <si>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</si>
  <si>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</si>
  <si>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</si>
  <si>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</si>
  <si>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</si>
  <si>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</si>
  <si>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</si>
  <si>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</si>
  <si>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</si>
  <si>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</si>
  <si>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</si>
  <si>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</si>
  <si>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</si>
  <si>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</si>
  <si>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</si>
  <si>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</si>
  <si>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</si>
  <si>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</si>
  <si>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</si>
  <si>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</si>
  <si>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</si>
  <si>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</si>
  <si>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</si>
  <si>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</si>
  <si>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</si>
  <si>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</si>
  <si>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</si>
  <si>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</si>
  <si>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</si>
  <si>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</si>
  <si>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</si>
  <si>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</si>
  <si>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</si>
  <si>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</si>
  <si>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</si>
  <si>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</si>
  <si>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</si>
  <si>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</si>
  <si>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</si>
  <si>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</si>
  <si>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</si>
  <si>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</si>
  <si>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</si>
  <si>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</si>
  <si>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</si>
  <si>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</si>
  <si>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</si>
  <si>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</si>
  <si>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</si>
  <si>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</si>
  <si>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</si>
  <si>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</si>
  <si>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</si>
  <si>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</si>
  <si>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</si>
  <si>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</si>
  <si>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</si>
  <si>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</si>
  <si>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</si>
  <si>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</si>
  <si>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</si>
  <si>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</si>
  <si>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</si>
  <si>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</si>
  <si>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</si>
  <si>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</si>
  <si>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</si>
  <si>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</si>
  <si>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</si>
  <si>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</si>
  <si>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</si>
  <si>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</si>
  <si>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</si>
  <si>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</si>
  <si>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</si>
  <si>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</si>
  <si>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</si>
  <si>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</si>
  <si>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</si>
  <si>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</si>
  <si>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</si>
  <si>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</si>
  <si>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</si>
  <si>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</si>
  <si>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</si>
  <si>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</si>
  <si>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</si>
  <si>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</si>
  <si>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</si>
  <si>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</si>
  <si>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</si>
  <si>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</si>
  <si>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</si>
  <si>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</si>
  <si>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</si>
  <si>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</si>
  <si>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</si>
  <si>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</si>
  <si>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</si>
  <si>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</si>
  <si>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</si>
  <si>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</si>
  <si>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</si>
  <si>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</si>
  <si>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</si>
  <si>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</si>
  <si>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</si>
  <si>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</si>
  <si>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</si>
  <si>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</si>
  <si>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</si>
  <si>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</si>
  <si>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</si>
  <si>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</si>
  <si>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</si>
  <si>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</si>
  <si>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</si>
  <si>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</si>
  <si>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</si>
  <si>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</si>
  <si>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</si>
  <si>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</si>
  <si>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</si>
  <si>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</si>
  <si>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</si>
  <si>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</si>
  <si>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</si>
  <si>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</si>
  <si>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</si>
  <si>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</si>
  <si>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</si>
  <si>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</si>
  <si>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</si>
  <si>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</si>
  <si>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</si>
  <si>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</si>
  <si>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</si>
  <si>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</si>
  <si>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</si>
  <si>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</si>
  <si>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</si>
  <si>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</si>
  <si>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</si>
  <si>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</si>
  <si>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</si>
  <si>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</si>
  <si>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</si>
  <si>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</si>
  <si>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</si>
  <si>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</si>
  <si>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</si>
  <si>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</si>
  <si>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</si>
  <si>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</si>
  <si>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</si>
  <si>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</si>
  <si>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</si>
  <si>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</si>
  <si>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</si>
  <si>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</si>
  <si>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</si>
  <si>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</si>
  <si>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</si>
  <si>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</si>
  <si>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</si>
  <si>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</si>
  <si>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</si>
  <si>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</si>
  <si>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</si>
  <si>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</si>
  <si>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</si>
  <si>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</si>
  <si>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</si>
  <si>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</si>
  <si>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</si>
  <si>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</si>
  <si>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</si>
  <si>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</si>
  <si>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</si>
  <si>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</si>
  <si>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</si>
  <si>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</si>
  <si>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</si>
  <si>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</si>
  <si>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</si>
  <si>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</si>
  <si>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</si>
  <si>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</si>
  <si>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</si>
  <si>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</si>
  <si>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</si>
  <si>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</si>
  <si>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</si>
  <si>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</si>
  <si>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</si>
  <si>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</si>
  <si>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</si>
  <si>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</si>
  <si>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</si>
  <si>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</si>
  <si>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</si>
  <si>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</si>
  <si>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</si>
  <si>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</si>
  <si>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</si>
  <si>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</si>
  <si>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</si>
  <si>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</si>
  <si>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</si>
  <si>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</si>
  <si>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</si>
  <si>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</si>
  <si>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</si>
  <si>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</si>
  <si>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</si>
  <si>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</si>
  <si>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</si>
  <si>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</si>
  <si>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</si>
  <si>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</si>
  <si>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</si>
  <si>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</si>
  <si>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</si>
  <si>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</si>
  <si>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</si>
  <si>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</si>
  <si>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</si>
  <si>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</si>
  <si>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</si>
  <si>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</si>
  <si>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</si>
  <si>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</si>
  <si>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</si>
  <si>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</si>
  <si>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</si>
  <si>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</si>
  <si>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</si>
  <si>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</si>
  <si>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</si>
  <si>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</si>
  <si>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</si>
  <si>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</si>
  <si>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</si>
  <si>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</si>
  <si>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</si>
  <si>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</si>
  <si>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</si>
  <si>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</si>
  <si>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</si>
  <si>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</si>
  <si>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</si>
  <si>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</si>
  <si>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</si>
  <si>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</si>
  <si>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</si>
  <si>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</si>
  <si>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</si>
  <si>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</si>
  <si>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</si>
  <si>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</si>
  <si>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</si>
  <si>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</si>
  <si>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</si>
  <si>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</si>
  <si>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</si>
  <si>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</si>
  <si>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</si>
  <si>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</si>
  <si>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</si>
  <si>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</si>
  <si>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</si>
  <si>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</si>
  <si>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</si>
  <si>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</si>
  <si>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</si>
  <si>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</si>
  <si>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</si>
  <si>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</si>
  <si>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</si>
  <si>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</si>
  <si>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</si>
  <si>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</si>
  <si>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</si>
  <si>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</si>
  <si>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</si>
  <si>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</si>
  <si>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</si>
  <si>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</si>
  <si>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</si>
  <si>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</si>
  <si>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</si>
  <si>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</si>
  <si>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</si>
  <si>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</si>
  <si>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</si>
  <si>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</si>
  <si>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</si>
  <si>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</si>
  <si>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</si>
  <si>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</si>
  <si>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</si>
  <si>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</si>
  <si>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</si>
  <si>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</si>
  <si>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</si>
  <si>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</si>
  <si>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</si>
  <si>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</si>
  <si>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</si>
  <si>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</si>
  <si>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</si>
  <si>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</si>
  <si>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</si>
  <si>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</si>
  <si>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</si>
  <si>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</si>
  <si>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</si>
  <si>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</si>
  <si>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</si>
  <si>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</si>
  <si>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</si>
  <si>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</si>
  <si>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</si>
  <si>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</si>
  <si>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</si>
  <si>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</si>
  <si>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</si>
  <si>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</si>
  <si>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</si>
  <si>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</si>
  <si>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</si>
  <si>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</si>
  <si>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</si>
  <si>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</si>
  <si>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</si>
  <si>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</si>
  <si>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</si>
  <si>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</si>
  <si>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</si>
  <si>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</si>
  <si>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</si>
  <si>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</si>
  <si>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</si>
  <si>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</si>
  <si>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</si>
  <si>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</si>
  <si>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</si>
  <si>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</si>
  <si>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</si>
  <si>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</si>
  <si>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</si>
  <si>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</si>
  <si>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</si>
  <si>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</si>
  <si>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</si>
  <si>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</si>
  <si>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</si>
  <si>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</si>
  <si>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</si>
  <si>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</si>
  <si>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</si>
  <si>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</si>
  <si>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</si>
  <si>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</si>
  <si>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</si>
  <si>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</si>
  <si>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</si>
  <si>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</si>
  <si>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</si>
  <si>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</si>
  <si>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</si>
  <si>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</si>
  <si>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</si>
  <si>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</si>
  <si>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</si>
  <si>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</si>
  <si>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</si>
  <si>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</si>
  <si>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</si>
  <si>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</si>
  <si>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</si>
  <si>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</si>
  <si>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</si>
  <si>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</si>
  <si>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</si>
  <si>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</si>
  <si>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</si>
  <si>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</si>
  <si>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</si>
  <si>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</si>
  <si>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</si>
  <si>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</si>
  <si>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</si>
  <si>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</si>
  <si>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</si>
  <si>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</si>
  <si>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</si>
  <si>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</si>
  <si>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</si>
  <si>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</si>
  <si>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</si>
  <si>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</si>
  <si>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</si>
  <si>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</si>
  <si>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</si>
  <si>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</si>
  <si>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</si>
  <si>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</si>
  <si>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</si>
  <si>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</si>
  <si>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</si>
  <si>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</si>
  <si>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</si>
  <si>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</si>
  <si>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</si>
  <si>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</si>
  <si>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</si>
  <si>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</si>
  <si>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</si>
  <si>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</si>
  <si>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</si>
  <si>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</si>
  <si>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</si>
  <si>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</si>
  <si>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</si>
  <si>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</si>
  <si>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</si>
  <si>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</si>
  <si>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</si>
  <si>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</si>
  <si>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</si>
  <si>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</si>
  <si>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</si>
  <si>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</si>
  <si>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</si>
  <si>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</si>
  <si>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</si>
  <si>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</si>
  <si>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</si>
  <si>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</si>
  <si>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</si>
  <si>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</si>
  <si>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</si>
  <si>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</si>
  <si>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</si>
  <si>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</si>
  <si>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</si>
  <si>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</si>
  <si>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</si>
  <si>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</si>
  <si>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</si>
  <si>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</si>
  <si>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</si>
  <si>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</si>
  <si>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</si>
  <si>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</si>
  <si>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</si>
  <si>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</si>
  <si>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</si>
  <si>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</si>
  <si>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</si>
  <si>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</si>
  <si>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</si>
  <si>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</si>
  <si>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</si>
  <si>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</si>
  <si>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</si>
  <si>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</si>
  <si>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</si>
  <si>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</si>
  <si>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</si>
  <si>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</si>
  <si>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</si>
  <si>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</si>
  <si>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</si>
  <si>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</si>
  <si>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</si>
  <si>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</si>
  <si>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</si>
  <si>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</si>
  <si>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</si>
  <si>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</si>
  <si>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</si>
  <si>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</si>
  <si>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</si>
  <si>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</si>
  <si>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</si>
  <si>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</si>
  <si>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</si>
  <si>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</si>
  <si>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</si>
  <si>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</si>
  <si>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</si>
  <si>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</si>
  <si>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</si>
  <si>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</si>
  <si>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</si>
  <si>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</si>
  <si>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</si>
  <si>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</si>
  <si>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</si>
  <si>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</si>
  <si>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</si>
  <si>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</si>
  <si>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</si>
  <si>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</si>
  <si>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</si>
  <si>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</si>
  <si>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</si>
  <si>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</si>
  <si>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</si>
  <si>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</si>
  <si>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</si>
  <si>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</si>
  <si>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</si>
  <si>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</si>
  <si>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</si>
  <si>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</si>
  <si>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</si>
  <si>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</si>
  <si>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</si>
  <si>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</si>
  <si>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</si>
  <si>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</si>
  <si>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</si>
  <si>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</si>
  <si>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</si>
  <si>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</si>
  <si>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</si>
  <si>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</si>
  <si>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</si>
  <si>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</si>
  <si>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</si>
  <si>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</si>
  <si>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</si>
  <si>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</si>
  <si>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</si>
  <si>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</si>
  <si>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</si>
  <si>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</si>
  <si>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</si>
  <si>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</si>
  <si>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</si>
  <si>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</si>
  <si>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</si>
  <si>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</si>
  <si>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</si>
  <si>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</si>
  <si>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</si>
  <si>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</si>
  <si>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</si>
  <si>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</si>
  <si>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</si>
  <si>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</si>
  <si>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</si>
  <si>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</si>
  <si>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</si>
  <si>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</si>
  <si>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</si>
  <si>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</si>
  <si>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</si>
  <si>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</si>
  <si>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</si>
  <si>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</si>
  <si>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</si>
  <si>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</si>
  <si>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</si>
  <si>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</si>
  <si>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</si>
  <si>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</si>
  <si>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</si>
  <si>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</si>
  <si>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</si>
  <si>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</si>
  <si>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</si>
  <si>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</si>
  <si>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</si>
  <si>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</si>
  <si>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</si>
  <si>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</si>
  <si>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</si>
  <si>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</si>
  <si>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</si>
  <si>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</si>
  <si>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</si>
  <si>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</si>
  <si>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</si>
  <si>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</si>
  <si>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</si>
  <si>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</si>
  <si>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</si>
  <si>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</si>
  <si>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</si>
  <si>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</si>
  <si>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</si>
  <si>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</si>
  <si>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</si>
  <si>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</si>
  <si>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</si>
  <si>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</si>
  <si>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</si>
  <si>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</si>
  <si>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</si>
  <si>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</si>
  <si>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</si>
  <si>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</si>
  <si>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</si>
  <si>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</si>
  <si>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</si>
  <si>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</si>
  <si>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</si>
  <si>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</si>
  <si>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</si>
  <si>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</si>
  <si>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</si>
  <si>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</si>
  <si>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</si>
  <si>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</si>
  <si>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</si>
  <si>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</si>
  <si>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</si>
  <si>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</si>
  <si>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</si>
  <si>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</si>
  <si>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</si>
  <si>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</si>
  <si>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</si>
  <si>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</si>
  <si>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</si>
  <si>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</si>
  <si>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</si>
  <si>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</si>
  <si>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</si>
  <si>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</si>
  <si>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</si>
  <si>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</si>
  <si>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</si>
  <si>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</si>
  <si>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</si>
  <si>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</si>
  <si>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</si>
  <si>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</si>
  <si>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</si>
  <si>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</si>
  <si>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</si>
  <si>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</si>
  <si>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</si>
  <si>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</si>
  <si>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</si>
  <si>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</si>
  <si>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</si>
  <si>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</si>
  <si>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</si>
  <si>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</si>
  <si>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</si>
  <si>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</si>
  <si>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</si>
  <si>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</si>
  <si>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</si>
  <si>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</si>
  <si>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</si>
  <si>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</si>
  <si>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</si>
  <si>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</si>
  <si>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</si>
  <si>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</si>
  <si>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</si>
  <si>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</si>
  <si>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</si>
  <si>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</si>
  <si>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</si>
  <si>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</si>
  <si>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</si>
  <si>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</si>
  <si>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</si>
  <si>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</si>
  <si>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</si>
  <si>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</si>
  <si>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</si>
  <si>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</si>
  <si>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</si>
  <si>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</si>
  <si>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</si>
  <si>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</si>
  <si>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</si>
  <si>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</si>
  <si>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</si>
  <si>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</si>
  <si>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</si>
  <si>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</si>
  <si>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</si>
  <si>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</si>
  <si>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</si>
  <si>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</si>
  <si>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</si>
  <si>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</si>
  <si>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</si>
  <si>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</si>
  <si>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</si>
  <si>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</si>
  <si>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</si>
  <si>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</si>
  <si>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</si>
  <si>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</si>
  <si>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</si>
  <si>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</si>
  <si>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</si>
  <si>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</si>
  <si>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</si>
  <si>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</si>
  <si>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</si>
  <si>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</si>
  <si>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</si>
  <si>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</si>
  <si>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</si>
  <si>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</si>
  <si>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</si>
  <si>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</si>
  <si>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</si>
  <si>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</si>
  <si>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</si>
  <si>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</si>
  <si>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</si>
  <si>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</si>
  <si>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</si>
  <si>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</si>
  <si>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</si>
  <si>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</si>
  <si>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</si>
  <si>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</si>
  <si>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</si>
  <si>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</si>
  <si>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</si>
  <si>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</si>
  <si>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</si>
  <si>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</si>
  <si>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</si>
  <si>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</si>
  <si>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</si>
  <si>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</si>
  <si>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</si>
  <si>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</si>
  <si>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</si>
  <si>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</si>
  <si>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</si>
  <si>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</si>
  <si>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</si>
  <si>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</si>
  <si>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</si>
  <si>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</si>
  <si>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</si>
  <si>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</si>
  <si>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</si>
  <si>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</si>
  <si>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</si>
  <si>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</si>
  <si>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</si>
  <si>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</si>
  <si>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</si>
  <si>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</si>
  <si>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</si>
  <si>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</si>
  <si>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</si>
  <si>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</si>
  <si>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</si>
  <si>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</si>
  <si>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</si>
  <si>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</si>
  <si>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</si>
  <si>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</si>
  <si>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</si>
  <si>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</si>
  <si>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</si>
  <si>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</si>
  <si>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</si>
  <si>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</si>
  <si>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</si>
  <si>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</si>
  <si>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</si>
  <si>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</si>
  <si>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</si>
  <si>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</si>
  <si>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</si>
  <si>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</si>
  <si>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</si>
  <si>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</si>
  <si>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</si>
  <si>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</si>
  <si>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</si>
  <si>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</si>
  <si>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</si>
  <si>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</si>
  <si>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</si>
  <si>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</si>
  <si>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</si>
  <si>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</si>
  <si>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</si>
  <si>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</si>
  <si>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</si>
  <si>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</si>
  <si>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</si>
  <si>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</si>
  <si>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</si>
  <si>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</si>
  <si>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</si>
  <si>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</si>
  <si>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</si>
  <si>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</si>
  <si>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</si>
  <si>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</si>
  <si>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</si>
  <si>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</si>
  <si>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</si>
  <si>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</si>
  <si>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</si>
  <si>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</si>
  <si>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</si>
  <si>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</si>
  <si>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</si>
  <si>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</si>
  <si>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</si>
  <si>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</si>
  <si>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</si>
  <si>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</si>
  <si>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</si>
  <si>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</si>
  <si>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</si>
  <si>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</si>
  <si>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</si>
  <si>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</si>
  <si>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</si>
  <si>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</si>
  <si>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</si>
  <si>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</si>
  <si>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</si>
  <si>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</si>
  <si>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</si>
  <si>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</si>
  <si>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</si>
  <si>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</si>
  <si>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</si>
  <si>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</si>
  <si>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</si>
  <si>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</si>
  <si>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</si>
  <si>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</si>
  <si>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</si>
  <si>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</si>
  <si>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</si>
  <si>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</si>
  <si>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</si>
  <si>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</si>
  <si>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</si>
  <si>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</si>
  <si>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</si>
  <si>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</si>
  <si>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</si>
  <si>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</si>
  <si>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</si>
  <si>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</si>
  <si>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</si>
  <si>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</si>
  <si>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</si>
  <si>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</si>
  <si>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</si>
  <si>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</si>
  <si>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</si>
  <si>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</si>
  <si>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</si>
  <si>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</si>
  <si>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</si>
  <si>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</si>
  <si>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</si>
  <si>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</si>
  <si>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</si>
  <si>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</si>
  <si>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</si>
  <si>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</si>
  <si>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</si>
  <si>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</si>
  <si>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</si>
  <si>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</si>
  <si>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</si>
  <si>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</si>
  <si>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</si>
  <si>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</si>
  <si>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</si>
  <si>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</si>
  <si>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</si>
  <si>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</si>
  <si>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</si>
  <si>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</si>
  <si>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</si>
  <si>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</si>
  <si>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</si>
  <si>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</si>
  <si>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</si>
  <si>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</si>
  <si>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</si>
  <si>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</si>
  <si>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</si>
  <si>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</si>
  <si>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</si>
  <si>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</si>
  <si>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</si>
  <si>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</si>
  <si>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</si>
  <si>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</si>
  <si>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</si>
  <si>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</si>
  <si>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</si>
  <si>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</si>
  <si>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</si>
  <si>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</si>
  <si>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</si>
  <si>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</si>
  <si>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</si>
  <si>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</si>
  <si>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</si>
  <si>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</si>
  <si>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</si>
  <si>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</si>
  <si>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</si>
  <si>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</si>
  <si>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</si>
  <si>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</si>
  <si>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</si>
  <si>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</si>
  <si>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</si>
  <si>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</si>
  <si>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</si>
  <si>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</si>
  <si>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</si>
  <si>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</si>
  <si>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</si>
  <si>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</si>
  <si>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</si>
  <si>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</si>
  <si>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</si>
  <si>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</si>
  <si>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</si>
  <si>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</si>
  <si>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</si>
  <si>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</si>
  <si>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</si>
  <si>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</si>
  <si>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</si>
  <si>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</si>
  <si>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</si>
  <si>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</si>
  <si>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</si>
  <si>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</si>
  <si>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</si>
  <si>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</si>
  <si>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</si>
  <si>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</si>
  <si>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</si>
  <si>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</si>
  <si>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</si>
  <si>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</si>
  <si>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</si>
  <si>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</si>
  <si>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</si>
  <si>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</si>
  <si>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</si>
  <si>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</si>
  <si>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</si>
  <si>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</si>
  <si>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</si>
  <si>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</si>
  <si>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</si>
  <si>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</si>
  <si>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</si>
  <si>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</si>
  <si>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</si>
  <si>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</si>
  <si>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</si>
  <si>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</si>
  <si>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</si>
  <si>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</si>
  <si>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</si>
  <si>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</si>
  <si>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</si>
  <si>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</si>
  <si>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</si>
  <si>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</si>
  <si>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</si>
  <si>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</si>
  <si>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</si>
  <si>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</si>
  <si>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</si>
  <si>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</si>
  <si>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</si>
  <si>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</si>
  <si>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</si>
  <si>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</si>
  <si>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</si>
  <si>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</si>
  <si>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</si>
  <si>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</si>
  <si>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</si>
  <si>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</si>
  <si>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</si>
  <si>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</si>
  <si>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</si>
  <si>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</si>
  <si>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</si>
  <si>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</si>
  <si>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</si>
  <si>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</si>
  <si>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</si>
  <si>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</si>
  <si>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</si>
  <si>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</si>
  <si>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</si>
  <si>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</si>
  <si>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</si>
  <si>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</si>
  <si>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</si>
  <si>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</si>
  <si>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</si>
  <si>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</si>
  <si>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</si>
  <si>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</si>
  <si>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</si>
  <si>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</si>
  <si>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</si>
  <si>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</si>
  <si>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</si>
  <si>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</si>
  <si>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</si>
  <si>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</si>
  <si>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</si>
  <si>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</si>
  <si>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</si>
  <si>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</si>
  <si>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</si>
  <si>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</si>
  <si>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</si>
  <si>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</si>
  <si>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</si>
  <si>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</si>
  <si>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</si>
  <si>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</si>
  <si>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</si>
  <si>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</si>
  <si>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</si>
  <si>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</si>
  <si>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</si>
  <si>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</si>
  <si>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</si>
  <si>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</si>
  <si>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</si>
  <si>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</si>
  <si>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</si>
  <si>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</si>
  <si>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</si>
  <si>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</si>
  <si>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</si>
  <si>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</si>
  <si>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</si>
  <si>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</si>
  <si>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</si>
  <si>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</si>
  <si>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</si>
  <si>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</si>
  <si>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</si>
  <si>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</si>
  <si>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</si>
  <si>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</si>
  <si>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</si>
  <si>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</si>
  <si>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</si>
  <si>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</si>
  <si>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</si>
  <si>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</si>
  <si>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</si>
  <si>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</si>
  <si>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</si>
  <si>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</si>
  <si>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</si>
  <si>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</si>
  <si>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</si>
  <si>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</si>
  <si>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</si>
  <si>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</si>
  <si>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</si>
  <si>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</si>
  <si>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</si>
  <si>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</si>
  <si>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</si>
  <si>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</si>
  <si>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</si>
  <si>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</si>
  <si>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</si>
  <si>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</si>
  <si>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</si>
  <si>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</si>
  <si>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</si>
  <si>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</si>
  <si>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</si>
  <si>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</si>
  <si>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</si>
  <si>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</si>
  <si>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</si>
  <si>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</si>
  <si>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</si>
  <si>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</si>
  <si>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</si>
  <si>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</si>
  <si>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</si>
  <si>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</si>
  <si>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</si>
  <si>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</si>
  <si>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</si>
  <si>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</si>
  <si>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</si>
  <si>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</si>
  <si>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</si>
  <si>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</si>
  <si>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</si>
  <si>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</si>
  <si>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</si>
  <si>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</si>
  <si>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</si>
  <si>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</si>
  <si>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</si>
  <si>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</si>
  <si>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</si>
  <si>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</si>
  <si>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</si>
  <si>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</si>
  <si>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</si>
  <si>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</si>
  <si>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</si>
  <si>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</si>
  <si>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</si>
  <si>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</si>
  <si>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</si>
  <si>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</si>
  <si>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</si>
  <si>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</si>
  <si>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</si>
  <si>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</si>
  <si>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</si>
  <si>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</si>
  <si>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</si>
  <si>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</si>
  <si>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</si>
  <si>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</si>
  <si>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</si>
  <si>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</si>
  <si>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</si>
  <si>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</si>
  <si>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</si>
  <si>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</si>
  <si>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</si>
  <si>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</si>
  <si>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</si>
  <si>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</si>
  <si>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</si>
  <si>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</si>
  <si>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</si>
  <si>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</si>
  <si>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</si>
  <si>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</si>
  <si>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</si>
  <si>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</si>
  <si>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</si>
  <si>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</si>
  <si>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</si>
  <si>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</si>
  <si>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</si>
  <si>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</si>
  <si>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</si>
  <si>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</si>
  <si>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</si>
  <si>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</si>
  <si>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</si>
  <si>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</si>
  <si>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</si>
  <si>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</si>
  <si>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</si>
  <si>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</si>
  <si>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</si>
  <si>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</si>
  <si>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</si>
  <si>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</si>
  <si>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</si>
  <si>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</si>
  <si>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</si>
  <si>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</si>
  <si>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</si>
  <si>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</si>
  <si>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</si>
  <si>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</si>
  <si>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</si>
  <si>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</si>
  <si>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</si>
  <si>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</si>
  <si>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</si>
  <si>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</si>
  <si>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</si>
  <si>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</si>
  <si>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</si>
  <si>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</si>
  <si>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</si>
  <si>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</si>
  <si>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</si>
  <si>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</si>
  <si>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</si>
  <si>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</si>
  <si>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</si>
  <si>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</si>
  <si>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</si>
  <si>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</si>
  <si>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</si>
  <si>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</si>
  <si>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</si>
  <si>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</si>
  <si>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</si>
  <si>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</si>
  <si>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</si>
  <si>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</si>
  <si>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</si>
  <si>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</si>
  <si>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</si>
  <si>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</si>
  <si>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</si>
  <si>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</si>
  <si>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</si>
  <si>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</si>
  <si>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</si>
  <si>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</si>
  <si>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</si>
  <si>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</si>
  <si>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</si>
  <si>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</si>
  <si>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</si>
  <si>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</si>
  <si>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</si>
  <si>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</si>
  <si>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</si>
  <si>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</si>
  <si>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</si>
  <si>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</si>
  <si>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</si>
  <si>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</si>
  <si>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</si>
  <si>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</si>
  <si>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</si>
  <si>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</si>
  <si>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</si>
  <si>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</si>
  <si>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</si>
  <si>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</si>
  <si>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</si>
  <si>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</si>
  <si>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</si>
  <si>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</si>
  <si>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</si>
  <si>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</si>
  <si>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</si>
  <si>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</si>
  <si>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</si>
  <si>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</si>
  <si>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</si>
  <si>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</si>
  <si>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</si>
  <si>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</si>
  <si>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</si>
  <si>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</si>
  <si>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</si>
  <si>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</si>
  <si>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</si>
  <si>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</si>
  <si>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</si>
  <si>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</si>
  <si>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</si>
  <si>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</si>
  <si>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</si>
  <si>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</si>
  <si>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</si>
  <si>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</si>
  <si>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</si>
  <si>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</si>
  <si>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</si>
  <si>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</si>
  <si>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</si>
  <si>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</si>
  <si>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</si>
  <si>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</si>
  <si>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</si>
  <si>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</si>
  <si>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</si>
  <si>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</si>
  <si>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</si>
  <si>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</si>
  <si>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</si>
  <si>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</si>
  <si>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</si>
  <si>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</si>
  <si>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</si>
  <si>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</si>
  <si>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</si>
  <si>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</si>
  <si>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</si>
  <si>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</si>
  <si>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</si>
  <si>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</si>
  <si>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</si>
  <si>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</si>
  <si>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</si>
  <si>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</si>
  <si>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</si>
  <si>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</si>
  <si>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</si>
  <si>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</si>
  <si>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</si>
  <si>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</si>
  <si>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</si>
  <si>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</si>
  <si>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</si>
  <si>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</si>
  <si>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</si>
  <si>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</si>
  <si>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</si>
  <si>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</si>
  <si>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</si>
  <si>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</si>
  <si>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</si>
  <si>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</si>
  <si>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</si>
  <si>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</si>
  <si>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</si>
  <si>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</si>
  <si>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</si>
  <si>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</si>
  <si>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</si>
  <si>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</si>
  <si>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</si>
  <si>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</si>
  <si>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</si>
  <si>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</si>
  <si>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</si>
  <si>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</si>
  <si>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</si>
  <si>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</si>
  <si>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</si>
  <si>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</si>
  <si>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</si>
  <si>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</si>
  <si>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</si>
  <si>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</si>
  <si>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</si>
  <si>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</si>
  <si>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</si>
  <si>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</si>
  <si>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</si>
  <si>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</si>
  <si>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</si>
  <si>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</si>
  <si>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</si>
  <si>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</si>
  <si>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</si>
  <si>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</si>
  <si>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</si>
  <si>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</si>
  <si>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</si>
  <si>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</si>
  <si>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</si>
  <si>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</si>
  <si>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</si>
  <si>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</si>
  <si>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</si>
  <si>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</si>
  <si>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</si>
  <si>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</si>
  <si>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</si>
  <si>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</si>
  <si>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</si>
  <si>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</si>
  <si>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</si>
  <si>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</si>
  <si>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</si>
  <si>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</si>
  <si>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</si>
  <si>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</si>
  <si>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</si>
  <si>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</si>
  <si>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</si>
  <si>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</si>
  <si>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</si>
  <si>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</si>
  <si>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</si>
  <si>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</si>
  <si>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</si>
  <si>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</si>
  <si>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</si>
  <si>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</si>
  <si>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</si>
  <si>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</si>
  <si>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</si>
  <si>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</si>
  <si>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</si>
  <si>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</si>
  <si>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</si>
  <si>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</si>
  <si>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</si>
  <si>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</si>
  <si>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</si>
  <si>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</si>
  <si>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</si>
  <si>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</si>
  <si>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</si>
  <si>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</si>
  <si>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</si>
  <si>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</si>
  <si>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</si>
  <si>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</si>
  <si>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</si>
  <si>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</si>
  <si>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</si>
  <si>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</si>
  <si>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</si>
  <si>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</si>
  <si>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</si>
  <si>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</si>
  <si>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</si>
  <si>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</si>
  <si>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</si>
  <si>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</si>
  <si>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</si>
  <si>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</si>
  <si>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</si>
  <si>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</si>
  <si>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</si>
  <si>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</si>
  <si>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</si>
  <si>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</si>
  <si>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</si>
  <si>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</si>
  <si>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</si>
  <si>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</si>
  <si>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</si>
  <si>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</si>
  <si>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</si>
  <si>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</si>
  <si>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</si>
  <si>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</si>
  <si>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</si>
  <si>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</si>
  <si>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</si>
  <si>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</si>
  <si>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</si>
  <si>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</si>
  <si>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</si>
  <si>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</si>
  <si>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</si>
  <si>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</si>
  <si>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</si>
  <si>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</si>
  <si>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</si>
  <si>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</si>
  <si>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</si>
  <si>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</si>
  <si>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</si>
  <si>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</si>
  <si>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</si>
  <si>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</si>
  <si>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</si>
  <si>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</si>
  <si>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</si>
  <si>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</si>
  <si>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</si>
  <si>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</si>
  <si>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</si>
  <si>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</si>
  <si>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</si>
  <si>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</si>
  <si>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</si>
  <si>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</si>
  <si>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</si>
  <si>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</si>
  <si>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</si>
  <si>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</si>
  <si>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</si>
  <si>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</si>
  <si>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</si>
  <si>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</si>
  <si>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</si>
  <si>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</si>
  <si>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</si>
  <si>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</si>
  <si>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</si>
  <si>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</si>
  <si>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</si>
  <si>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</si>
  <si>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</si>
  <si>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</si>
  <si>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</si>
  <si>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</si>
  <si>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</si>
  <si>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</si>
  <si>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</si>
  <si>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</si>
  <si>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</si>
  <si>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</si>
  <si>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</si>
  <si>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</si>
  <si>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</si>
  <si>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</si>
  <si>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</si>
  <si>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</si>
  <si>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</si>
  <si>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</si>
  <si>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</si>
  <si>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</si>
  <si>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</si>
  <si>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</si>
  <si>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</si>
  <si>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</si>
  <si>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</si>
  <si>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</si>
  <si>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</si>
  <si>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</si>
  <si>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</si>
  <si>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</si>
  <si>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</si>
  <si>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</si>
  <si>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</si>
  <si>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</si>
  <si>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</si>
  <si>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</si>
  <si>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</si>
  <si>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</si>
  <si>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</si>
  <si>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</si>
  <si>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</si>
  <si>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</si>
  <si>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</si>
  <si>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</si>
  <si>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</si>
  <si>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</si>
  <si>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</si>
  <si>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</si>
  <si>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</si>
  <si>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</si>
  <si>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</si>
  <si>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</si>
  <si>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</si>
  <si>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</si>
  <si>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</si>
  <si>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</si>
  <si>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</si>
  <si>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</si>
  <si>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</si>
  <si>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</si>
  <si>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</si>
  <si>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</si>
  <si>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</si>
  <si>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</si>
  <si>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</si>
  <si>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</si>
  <si>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</si>
  <si>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</si>
  <si>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</si>
  <si>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</si>
  <si>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</si>
  <si>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</si>
  <si>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</si>
  <si>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</si>
  <si>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</si>
  <si>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</si>
  <si>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</si>
  <si>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</si>
  <si>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</si>
  <si>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</si>
  <si>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</si>
  <si>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</si>
  <si>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</si>
  <si>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</si>
  <si>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</si>
  <si>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</si>
  <si>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</si>
  <si>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</si>
  <si>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</si>
  <si>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</si>
  <si>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</si>
  <si>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</si>
  <si>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</si>
  <si>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</si>
  <si>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</si>
  <si>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</si>
  <si>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</si>
  <si>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</si>
  <si>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</si>
  <si>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</si>
  <si>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</si>
  <si>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</si>
  <si>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</si>
  <si>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</si>
  <si>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</si>
  <si>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</si>
  <si>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</si>
  <si>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</si>
  <si>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</si>
  <si>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</si>
  <si>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</si>
  <si>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</si>
  <si>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</si>
  <si>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</si>
  <si>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</si>
  <si>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</si>
  <si>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</si>
  <si>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</si>
  <si>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</si>
  <si>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</si>
  <si>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</si>
  <si>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</si>
  <si>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</si>
  <si>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</si>
  <si>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</si>
  <si>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</si>
  <si>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</si>
  <si>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</si>
  <si>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</si>
  <si>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</si>
  <si>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</si>
  <si>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</si>
  <si>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</si>
  <si>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</si>
  <si>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</si>
  <si>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</si>
  <si>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</si>
  <si>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</si>
  <si>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</si>
  <si>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</si>
  <si>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</si>
  <si>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</si>
  <si>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</si>
  <si>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</si>
  <si>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</si>
  <si>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</si>
  <si>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</si>
  <si>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</si>
  <si>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</si>
  <si>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</si>
  <si>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</si>
  <si>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</si>
  <si>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</si>
  <si>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</si>
  <si>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</si>
  <si>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</si>
  <si>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</si>
  <si>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</si>
  <si>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</si>
  <si>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</si>
  <si>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</si>
  <si>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</si>
  <si>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</si>
  <si>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</si>
  <si>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</si>
  <si>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</si>
  <si>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</si>
  <si>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</si>
  <si>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</si>
  <si>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</si>
  <si>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</si>
  <si>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</si>
  <si>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</si>
  <si>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</si>
  <si>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</si>
  <si>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</si>
  <si>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</si>
  <si>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</si>
  <si>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</si>
  <si>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</si>
  <si>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</si>
  <si>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</si>
  <si>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</si>
  <si>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</si>
  <si>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</si>
  <si>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</si>
  <si>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</si>
  <si>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</si>
  <si>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</si>
  <si>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</si>
  <si>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</si>
  <si>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</si>
  <si>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</si>
  <si>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</si>
  <si>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</si>
  <si>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</si>
  <si>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</si>
  <si>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</si>
  <si>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</si>
  <si>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</si>
  <si>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</si>
  <si>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</si>
  <si>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</si>
  <si>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</si>
  <si>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</si>
  <si>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</si>
  <si>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</si>
  <si>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</si>
  <si>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</si>
  <si>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</si>
  <si>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</si>
  <si>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</si>
  <si>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</si>
  <si>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</si>
  <si>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</si>
  <si>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</si>
  <si>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</si>
  <si>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</si>
  <si>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</si>
  <si>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</si>
  <si>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</si>
  <si>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</si>
  <si>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</si>
  <si>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</si>
  <si>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</si>
  <si>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</si>
  <si>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</si>
  <si>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</si>
  <si>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</si>
  <si>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</si>
  <si>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</si>
  <si>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</si>
  <si>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</si>
  <si>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</si>
  <si>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</si>
  <si>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</si>
  <si>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</si>
  <si>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</si>
  <si>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</si>
  <si>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</si>
  <si>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</si>
  <si>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</si>
  <si>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</si>
  <si>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</si>
  <si>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</si>
  <si>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</si>
  <si>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</si>
  <si>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</si>
  <si>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</si>
  <si>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</si>
  <si>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</si>
  <si>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</si>
  <si>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</si>
  <si>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</si>
  <si>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</si>
  <si>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</si>
  <si>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</si>
  <si>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</si>
  <si>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</si>
  <si>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</si>
  <si>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</si>
  <si>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</si>
  <si>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</si>
  <si>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</si>
  <si>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</si>
  <si>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</si>
  <si>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</si>
  <si>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</si>
  <si>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</si>
  <si>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</si>
  <si>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</si>
  <si>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</si>
  <si>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</si>
  <si>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</si>
  <si>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</si>
  <si>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</si>
  <si>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</si>
  <si>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</si>
  <si>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</si>
  <si>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</si>
  <si>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</si>
  <si>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</si>
  <si>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</si>
  <si>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</si>
  <si>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</si>
  <si>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</si>
  <si>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</si>
  <si>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</si>
  <si>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</si>
  <si>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</si>
  <si>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</si>
  <si>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</si>
  <si>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</si>
  <si>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</si>
  <si>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</si>
  <si>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</si>
  <si>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</si>
  <si>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</si>
  <si>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</si>
  <si>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</si>
  <si>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</si>
  <si>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</si>
  <si>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</si>
  <si>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</si>
  <si>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</si>
  <si>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</si>
  <si>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</si>
  <si>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</si>
  <si>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</si>
  <si>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</si>
  <si>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</si>
  <si>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</si>
  <si>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</si>
  <si>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</si>
  <si>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</si>
  <si>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</si>
  <si>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</si>
  <si>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</si>
  <si>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</si>
  <si>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</si>
  <si>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</si>
  <si>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</si>
  <si>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</si>
  <si>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</si>
  <si>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</si>
  <si>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</si>
  <si>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</si>
  <si>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</si>
  <si>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</si>
  <si>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</si>
  <si>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</si>
  <si>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</si>
  <si>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</si>
  <si>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</si>
  <si>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</si>
  <si>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</si>
  <si>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</si>
  <si>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</si>
  <si>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</si>
  <si>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</si>
  <si>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</si>
  <si>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</si>
  <si>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</si>
  <si>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</si>
  <si>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</si>
  <si>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</si>
  <si>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</si>
  <si>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</si>
  <si>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</si>
  <si>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</si>
  <si>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</si>
  <si>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</si>
  <si>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</si>
  <si>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</si>
  <si>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</si>
  <si>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</si>
  <si>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</si>
  <si>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</si>
  <si>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</si>
  <si>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</si>
  <si>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</si>
  <si>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</si>
  <si>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</si>
  <si>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</si>
  <si>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</si>
  <si>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</si>
  <si>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</si>
  <si>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</si>
  <si>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</si>
  <si>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</si>
  <si>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</si>
  <si>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</si>
  <si>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</si>
  <si>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</si>
  <si>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</si>
  <si>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</si>
  <si>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</si>
  <si>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</si>
  <si>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</si>
  <si>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</si>
  <si>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</si>
  <si>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</si>
  <si>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</si>
  <si>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</si>
  <si>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</si>
  <si>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</si>
  <si>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</si>
  <si>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</si>
  <si>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</si>
  <si>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</si>
  <si>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</si>
  <si>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</si>
  <si>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</si>
  <si>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</si>
  <si>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</si>
  <si>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</si>
  <si>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</si>
  <si>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</si>
  <si>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</si>
  <si>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</si>
  <si>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</si>
  <si>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</si>
  <si>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</si>
  <si>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</si>
  <si>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</si>
  <si>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</si>
  <si>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</si>
  <si>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</si>
  <si>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</si>
  <si>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</si>
  <si>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</si>
  <si>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</si>
  <si>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</si>
  <si>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</si>
  <si>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</si>
  <si>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</si>
  <si>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</si>
  <si>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</si>
  <si>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</si>
  <si>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</si>
  <si>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</si>
  <si>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</si>
  <si>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</si>
  <si>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</si>
  <si>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</si>
  <si>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</si>
  <si>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</si>
  <si>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</si>
  <si>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</si>
  <si>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</si>
  <si>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</si>
  <si>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</si>
  <si>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</si>
  <si>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</si>
  <si>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</si>
  <si>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</si>
  <si>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</si>
  <si>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</si>
  <si>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</si>
  <si>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</si>
  <si>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</si>
  <si>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</si>
  <si>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</si>
  <si>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</si>
  <si>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</si>
  <si>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</si>
  <si>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</si>
  <si>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</si>
  <si>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</si>
  <si>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</si>
  <si>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</si>
  <si>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</si>
  <si>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</si>
  <si>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</si>
  <si>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</si>
  <si>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</si>
  <si>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</si>
  <si>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</si>
  <si>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</si>
  <si>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</si>
  <si>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</si>
  <si>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</si>
  <si>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</si>
  <si>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</si>
  <si>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</si>
  <si>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</si>
  <si>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</si>
  <si>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</si>
  <si>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</si>
  <si>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</si>
  <si>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</si>
  <si>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</si>
  <si>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</si>
  <si>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</si>
  <si>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</si>
  <si>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</si>
  <si>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</si>
  <si>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</si>
  <si>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</si>
  <si>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</si>
  <si>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</si>
  <si>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</si>
  <si>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</si>
  <si>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</si>
  <si>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</si>
  <si>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</si>
  <si>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</si>
  <si>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</si>
  <si>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</si>
  <si>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</si>
  <si>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</si>
  <si>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</si>
  <si>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</si>
  <si>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</si>
  <si>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</si>
  <si>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</si>
  <si>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</si>
  <si>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</si>
  <si>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</si>
  <si>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</si>
  <si>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</si>
  <si>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</si>
  <si>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</si>
  <si>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</si>
  <si>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</si>
  <si>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</si>
  <si>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</si>
  <si>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</si>
  <si>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</si>
  <si>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</si>
  <si>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</si>
  <si>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</si>
  <si>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</si>
  <si>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</si>
  <si>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</si>
  <si>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</si>
  <si>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</si>
  <si>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</si>
  <si>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</si>
  <si>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</si>
  <si>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</si>
  <si>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</si>
  <si>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</si>
  <si>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</si>
  <si>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</si>
  <si>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</si>
  <si>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</si>
  <si>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</si>
  <si>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</si>
  <si>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</si>
  <si>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</si>
  <si>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</si>
  <si>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</si>
  <si>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</si>
  <si>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</si>
  <si>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</si>
  <si>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</si>
  <si>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</si>
  <si>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</si>
  <si>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</si>
  <si>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</si>
  <si>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</si>
  <si>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</si>
  <si>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</si>
  <si>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</si>
  <si>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</si>
  <si>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</si>
  <si>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</si>
  <si>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</si>
  <si>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</si>
  <si>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</si>
  <si>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</si>
  <si>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</si>
  <si>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</si>
  <si>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</si>
  <si>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</si>
  <si>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</si>
  <si>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</si>
  <si>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</si>
  <si>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</si>
  <si>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</si>
  <si>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</si>
  <si>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</si>
  <si>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</si>
  <si>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</si>
  <si>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</si>
  <si>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</si>
  <si>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</si>
  <si>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</si>
  <si>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</si>
  <si>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</si>
  <si>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</si>
  <si>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</si>
  <si>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</si>
  <si>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</si>
  <si>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</si>
  <si>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</si>
  <si>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</si>
  <si>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</si>
  <si>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</si>
  <si>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</si>
  <si>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</si>
  <si>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</si>
  <si>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</si>
  <si>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</si>
  <si>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</si>
  <si>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</si>
  <si>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</si>
  <si>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</si>
  <si>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</si>
  <si>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</si>
  <si>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</si>
  <si>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</si>
  <si>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</si>
  <si>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</si>
  <si>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</si>
  <si>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</si>
  <si>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</si>
  <si>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</si>
  <si>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</si>
  <si>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</si>
  <si>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</si>
  <si>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</si>
  <si>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</si>
  <si>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</si>
  <si>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</si>
  <si>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</si>
  <si>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</si>
  <si>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</si>
  <si>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</si>
  <si>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</si>
  <si>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</si>
  <si>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</si>
  <si>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</si>
  <si>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</si>
  <si>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</si>
  <si>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</si>
  <si>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</si>
  <si>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</si>
  <si>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</si>
  <si>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</si>
  <si>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</si>
  <si>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</si>
  <si>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</si>
  <si>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</si>
  <si>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</si>
  <si>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</si>
  <si>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</si>
  <si>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</si>
  <si>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</si>
  <si>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</si>
  <si>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</si>
  <si>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</si>
  <si>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</si>
  <si>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</si>
  <si>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</si>
  <si>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</si>
  <si>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</si>
  <si>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</si>
  <si>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</si>
  <si>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</si>
  <si>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</si>
  <si>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</si>
  <si>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</si>
  <si>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</si>
  <si>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</si>
  <si>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</si>
  <si>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</si>
  <si>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</si>
  <si>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</si>
  <si>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</si>
  <si>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</si>
  <si>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</si>
  <si>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</si>
  <si>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</si>
  <si>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</si>
  <si>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</si>
  <si>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</si>
  <si>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</si>
  <si>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</si>
  <si>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</si>
  <si>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</si>
  <si>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</si>
  <si>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</si>
  <si>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</si>
  <si>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</si>
  <si>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</si>
  <si>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</si>
  <si>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</si>
  <si>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</si>
  <si>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</si>
  <si>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</si>
  <si>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</si>
  <si>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</si>
  <si>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</si>
  <si>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</si>
  <si>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</si>
  <si>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</si>
  <si>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</si>
  <si>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</si>
  <si>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</si>
  <si>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</si>
  <si>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</si>
  <si>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</si>
  <si>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</si>
  <si>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</si>
  <si>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</si>
  <si>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</si>
  <si>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</si>
  <si>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</si>
  <si>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</si>
  <si>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</si>
  <si>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</si>
  <si>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</si>
  <si>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</si>
  <si>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</si>
  <si>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</si>
  <si>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</si>
  <si>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</si>
  <si>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</si>
  <si>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</si>
  <si>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</si>
  <si>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</si>
  <si>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</si>
  <si>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</si>
  <si>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</si>
  <si>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</si>
  <si>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</si>
  <si>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</si>
  <si>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</si>
  <si>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</si>
  <si>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</si>
  <si>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</si>
  <si>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</si>
  <si>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</si>
  <si>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</si>
  <si>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</si>
  <si>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</si>
  <si>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</si>
  <si>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</si>
  <si>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</si>
  <si>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</si>
  <si>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</si>
  <si>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</si>
  <si>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</si>
  <si>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</si>
  <si>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</si>
  <si>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</si>
  <si>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</si>
  <si>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</si>
  <si>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</si>
  <si>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</si>
  <si>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</si>
  <si>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</si>
  <si>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</si>
  <si>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</si>
  <si>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</si>
  <si>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</si>
  <si>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</si>
  <si>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</si>
  <si>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</si>
  <si>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</si>
  <si>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</si>
  <si>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</si>
  <si>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</si>
  <si>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</si>
  <si>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</si>
  <si>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</si>
  <si>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</si>
  <si>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</si>
  <si>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</si>
  <si>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</si>
  <si>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</si>
  <si>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</si>
  <si>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</si>
  <si>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</si>
  <si>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</si>
  <si>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</si>
  <si>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</si>
  <si>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</si>
  <si>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</si>
  <si>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</si>
  <si>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</si>
  <si>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</si>
  <si>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</si>
  <si>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</si>
  <si>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</si>
  <si>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</si>
  <si>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</si>
  <si>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</si>
  <si>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</si>
  <si>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</si>
  <si>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</si>
  <si>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</si>
  <si>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</si>
  <si>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</si>
  <si>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</si>
  <si>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</si>
  <si>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</si>
  <si>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</si>
  <si>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</si>
  <si>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</si>
  <si>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</si>
  <si>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</si>
  <si>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</si>
  <si>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</si>
  <si>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</si>
  <si>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</si>
  <si>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</si>
  <si>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</si>
  <si>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</si>
  <si>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</si>
  <si>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</si>
  <si>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</si>
  <si>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</si>
  <si>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</si>
  <si>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</si>
  <si>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</si>
  <si>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</si>
  <si>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</si>
  <si>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</si>
  <si>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</si>
  <si>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</si>
  <si>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</si>
  <si>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</si>
  <si>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</si>
  <si>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</si>
  <si>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</si>
  <si>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</si>
  <si>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</si>
  <si>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</si>
  <si>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</si>
  <si>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</si>
  <si>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</si>
  <si>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</si>
  <si>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</si>
  <si>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</si>
  <si>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</si>
  <si>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</si>
  <si>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</si>
  <si>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</si>
  <si>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</si>
  <si>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</si>
  <si>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</si>
  <si>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</si>
  <si>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</si>
  <si>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</si>
  <si>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</si>
  <si>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</si>
  <si>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</si>
  <si>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</si>
  <si>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</si>
  <si>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</si>
  <si>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</si>
  <si>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</si>
  <si>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</si>
  <si>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</si>
  <si>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</si>
  <si>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</si>
  <si>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</si>
  <si>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</si>
  <si>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</si>
  <si>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</si>
  <si>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</si>
  <si>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</si>
  <si>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</si>
  <si>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</si>
  <si>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</si>
  <si>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</si>
  <si>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</si>
  <si>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</si>
  <si>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</si>
  <si>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</si>
  <si>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</si>
  <si>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</si>
  <si>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</si>
  <si>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</si>
  <si>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</si>
  <si>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</si>
  <si>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</si>
  <si>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</si>
  <si>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</si>
  <si>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</si>
  <si>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</si>
  <si>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</si>
  <si>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</si>
  <si>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</si>
  <si>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</si>
  <si>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</si>
  <si>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</si>
  <si>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</si>
  <si>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</si>
  <si>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</si>
  <si>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</si>
  <si>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</si>
  <si>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</si>
  <si>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</si>
  <si>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</si>
  <si>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</si>
  <si>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</si>
  <si>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</si>
  <si>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</si>
  <si>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</si>
  <si>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</si>
  <si>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</si>
  <si>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</si>
  <si>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</si>
  <si>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</si>
  <si>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</si>
  <si>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</si>
  <si>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</si>
  <si>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</si>
  <si>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</si>
  <si>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</si>
  <si>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</si>
  <si>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</si>
  <si>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</si>
  <si>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</si>
  <si>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</si>
  <si>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</si>
  <si>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</si>
  <si>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</si>
  <si>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</si>
  <si>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</si>
  <si>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</si>
  <si>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</si>
  <si>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</si>
  <si>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</si>
  <si>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</si>
  <si>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</si>
  <si>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</si>
  <si>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</si>
  <si>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</si>
  <si>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</si>
  <si>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</si>
  <si>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</si>
  <si>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</si>
  <si>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</si>
  <si>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</si>
  <si>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</si>
  <si>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</si>
  <si>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</si>
  <si>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</si>
  <si>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</si>
  <si>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</si>
  <si>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</si>
  <si>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</si>
  <si>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</si>
  <si>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</si>
  <si>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</si>
  <si>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</si>
  <si>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</si>
  <si>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</si>
  <si>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</si>
  <si>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</si>
  <si>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</si>
  <si>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</si>
  <si>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</si>
  <si>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</si>
  <si>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</si>
  <si>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</si>
  <si>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</si>
  <si>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</si>
  <si>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</si>
  <si>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</si>
  <si>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</si>
  <si>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</si>
  <si>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</si>
  <si>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</si>
  <si>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</si>
  <si>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</si>
  <si>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</si>
  <si>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</si>
  <si>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</si>
  <si>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</si>
  <si>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</si>
  <si>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</si>
  <si>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</si>
  <si>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</si>
  <si>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</si>
  <si>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</si>
  <si>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</si>
  <si>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</si>
  <si>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</si>
  <si>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</si>
  <si>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</si>
  <si>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</si>
  <si>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</si>
  <si>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</si>
  <si>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</si>
  <si>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</si>
  <si>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</si>
  <si>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</si>
  <si>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</si>
  <si>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</si>
  <si>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</si>
  <si>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</si>
  <si>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</si>
  <si>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</si>
  <si>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</si>
  <si>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</si>
  <si>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</si>
  <si>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</si>
  <si>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</si>
  <si>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</si>
  <si>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</si>
  <si>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</si>
  <si>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</si>
  <si>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</si>
  <si>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</si>
  <si>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</si>
  <si>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</si>
  <si>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</si>
  <si>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</si>
  <si>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</si>
  <si>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</si>
  <si>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</si>
  <si>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</si>
  <si>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</si>
  <si>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</si>
  <si>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</si>
  <si>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</si>
  <si>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</si>
  <si>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</si>
  <si>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</si>
  <si>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</si>
  <si>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</si>
  <si>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</si>
  <si>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</si>
  <si>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</si>
  <si>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</si>
  <si>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</si>
  <si>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</si>
  <si>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</si>
  <si>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</si>
  <si>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</si>
  <si>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</si>
  <si>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</si>
  <si>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</si>
  <si>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</si>
  <si>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</si>
  <si>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</si>
  <si>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</si>
  <si>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</si>
  <si>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</si>
  <si>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</si>
  <si>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</si>
  <si>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</si>
  <si>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</si>
  <si>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</si>
  <si>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</si>
  <si>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</si>
  <si>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</si>
  <si>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</si>
  <si>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</si>
  <si>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</si>
  <si>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</si>
  <si>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</si>
  <si>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</si>
  <si>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</si>
  <si>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</si>
  <si>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</si>
  <si>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</si>
  <si>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</si>
  <si>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</si>
  <si>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</si>
  <si>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</si>
  <si>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</si>
  <si>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</si>
  <si>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</si>
  <si>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</si>
  <si>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</si>
  <si>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</si>
  <si>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</si>
  <si>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</si>
  <si>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</si>
  <si>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</si>
  <si>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</si>
  <si>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</si>
  <si>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</si>
  <si>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</si>
  <si>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</si>
  <si>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</si>
  <si>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</si>
  <si>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</si>
  <si>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</si>
  <si>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</si>
  <si>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</si>
  <si>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</si>
  <si>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</si>
  <si>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</si>
  <si>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</si>
  <si>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</si>
  <si>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</si>
  <si>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</si>
  <si>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</si>
  <si>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</si>
  <si>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</si>
  <si>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</si>
  <si>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</si>
  <si>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</si>
  <si>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</si>
  <si>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</si>
  <si>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</si>
  <si>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</si>
  <si>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</si>
  <si>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</si>
  <si>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</si>
  <si>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</si>
  <si>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</si>
  <si>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</si>
  <si>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</si>
  <si>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</si>
  <si>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</si>
  <si>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</si>
  <si>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</si>
  <si>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</si>
  <si>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</si>
  <si>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</si>
  <si>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</si>
  <si>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</si>
  <si>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</si>
  <si>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</si>
  <si>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</si>
  <si>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</si>
  <si>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</si>
  <si>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</si>
  <si>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</si>
  <si>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</si>
  <si>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</si>
  <si>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</si>
  <si>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</si>
  <si>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</si>
  <si>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</si>
  <si>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</si>
  <si>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</si>
  <si>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</si>
  <si>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</si>
  <si>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</si>
  <si>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</si>
  <si>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</si>
  <si>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</si>
  <si>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</si>
  <si>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</si>
  <si>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</si>
  <si>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</si>
  <si>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</si>
  <si>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</si>
  <si>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</si>
  <si>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</si>
  <si>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</si>
  <si>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</si>
  <si>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</si>
  <si>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</si>
  <si>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</si>
  <si>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</si>
  <si>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</si>
  <si>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</si>
  <si>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</si>
  <si>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</si>
  <si>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</si>
  <si>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</si>
  <si>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</si>
  <si>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</si>
  <si>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</si>
  <si>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</si>
  <si>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</si>
  <si>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</si>
  <si>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</si>
  <si>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</si>
  <si>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</si>
  <si>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</si>
  <si>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</si>
  <si>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</si>
  <si>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</si>
  <si>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</si>
  <si>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</si>
  <si>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</si>
  <si>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</si>
  <si>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</si>
  <si>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</si>
  <si>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</si>
  <si>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</si>
  <si>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</si>
  <si>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</si>
  <si>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</si>
  <si>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</si>
  <si>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</si>
  <si>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</si>
  <si>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</si>
  <si>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</si>
  <si>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</si>
  <si>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</si>
  <si>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</si>
  <si>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</si>
  <si>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</si>
  <si>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</si>
  <si>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</si>
  <si>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</si>
  <si>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</si>
  <si>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</si>
  <si>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</si>
  <si>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</si>
  <si>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</si>
  <si>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</si>
  <si>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</si>
  <si>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</si>
  <si>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</si>
  <si>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</si>
  <si>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</si>
  <si>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</si>
  <si>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</si>
  <si>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</si>
  <si>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</si>
  <si>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</si>
  <si>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</si>
  <si>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</si>
  <si>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</si>
  <si>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</si>
  <si>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</si>
  <si>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</si>
  <si>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</si>
  <si>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</si>
  <si>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</si>
  <si>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</si>
  <si>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</si>
  <si>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</si>
  <si>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</si>
  <si>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</si>
  <si>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</si>
  <si>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</si>
  <si>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</si>
  <si>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</si>
  <si>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</si>
  <si>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</si>
  <si>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</si>
  <si>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</si>
  <si>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</si>
  <si>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</si>
  <si>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</si>
  <si>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</si>
  <si>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</si>
  <si>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</si>
  <si>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</si>
  <si>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</si>
  <si>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</si>
  <si>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</si>
  <si>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</si>
  <si>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</si>
  <si>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</si>
  <si>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</si>
  <si>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</si>
  <si>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</si>
  <si>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</si>
  <si>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</si>
  <si>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</si>
  <si>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</si>
  <si>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</si>
  <si>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</si>
  <si>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</si>
  <si>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</si>
  <si>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</si>
  <si>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</si>
  <si>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</si>
  <si>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</si>
  <si>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</si>
  <si>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</si>
  <si>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</si>
  <si>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</si>
  <si>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</si>
  <si>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</si>
  <si>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</si>
  <si>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</si>
  <si>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</si>
  <si>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</si>
  <si>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</si>
  <si>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</si>
  <si>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</si>
  <si>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</si>
  <si>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</si>
  <si>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</si>
  <si>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</si>
  <si>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</si>
  <si>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</si>
  <si>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</si>
  <si>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</si>
  <si>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</si>
  <si>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</si>
  <si>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</si>
  <si>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</si>
  <si>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</si>
  <si>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</si>
  <si>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</si>
  <si>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</si>
  <si>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</si>
  <si>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</si>
  <si>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</si>
  <si>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</si>
  <si>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</si>
  <si>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</si>
  <si>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</si>
  <si>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</si>
  <si>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</si>
  <si>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</si>
  <si>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</si>
  <si>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</si>
  <si>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</si>
  <si>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</si>
  <si>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</si>
  <si>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</si>
  <si>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</si>
  <si>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</si>
  <si>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</si>
  <si>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</si>
  <si>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</si>
  <si>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</si>
  <si>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</si>
  <si>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</si>
  <si>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</si>
  <si>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</si>
  <si>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</si>
  <si>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</si>
  <si>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</si>
  <si>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</si>
  <si>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</si>
  <si>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</si>
  <si>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</si>
  <si>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</si>
  <si>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</si>
  <si>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</si>
  <si>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</si>
  <si>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</si>
  <si>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</si>
  <si>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</si>
  <si>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</si>
  <si>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</si>
  <si>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</si>
  <si>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</si>
  <si>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</si>
  <si>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</si>
  <si>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</si>
  <si>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</si>
  <si>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</si>
  <si>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</si>
  <si>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</si>
  <si>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</si>
  <si>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</si>
  <si>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</si>
  <si>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</si>
  <si>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</si>
  <si>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</si>
  <si>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</si>
  <si>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</si>
  <si>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</si>
  <si>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</si>
  <si>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</si>
  <si>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</si>
  <si>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</si>
  <si>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</si>
  <si>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</si>
  <si>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</si>
  <si>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</si>
  <si>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</si>
  <si>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</si>
  <si>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</si>
  <si>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</si>
  <si>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</si>
  <si>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</si>
  <si>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</si>
  <si>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</si>
  <si>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</si>
  <si>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</si>
  <si>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</si>
  <si>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</si>
  <si>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</si>
  <si>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</si>
  <si>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</si>
  <si>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</si>
  <si>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</si>
  <si>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</si>
  <si>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</si>
  <si>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</si>
  <si>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</si>
  <si>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</si>
  <si>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</si>
  <si>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</si>
  <si>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</si>
  <si>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</si>
  <si>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</si>
  <si>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</si>
  <si>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</si>
  <si>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</si>
  <si>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</si>
  <si>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</si>
  <si>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</si>
  <si>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</si>
  <si>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</si>
  <si>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</si>
  <si>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</si>
  <si>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</si>
  <si>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</si>
  <si>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</si>
  <si>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</si>
  <si>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</si>
  <si>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</si>
  <si>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</si>
  <si>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</si>
  <si>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</si>
  <si>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</si>
  <si>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</si>
  <si>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</si>
  <si>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</si>
  <si>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</si>
  <si>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</si>
  <si>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</si>
  <si>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</si>
  <si>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</si>
  <si>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</si>
  <si>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</si>
  <si>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</si>
  <si>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</si>
  <si>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</si>
  <si>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</si>
  <si>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</si>
  <si>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</si>
  <si>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</si>
  <si>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</si>
  <si>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</si>
  <si>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</si>
  <si>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</si>
  <si>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</si>
  <si>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</si>
  <si>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</si>
  <si>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</si>
  <si>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</si>
  <si>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</si>
  <si>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</si>
  <si>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</si>
  <si>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</si>
  <si>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</si>
  <si>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</si>
  <si>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</si>
  <si>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</si>
  <si>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</si>
  <si>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</si>
  <si>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</si>
  <si>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</si>
  <si>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</si>
  <si>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</si>
  <si>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</si>
  <si>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</si>
  <si>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</si>
  <si>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</si>
  <si>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</si>
  <si>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</si>
  <si>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</si>
  <si>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</si>
  <si>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</si>
  <si>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</si>
  <si>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</si>
  <si>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</si>
  <si>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</si>
  <si>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</si>
  <si>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</si>
  <si>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</si>
  <si>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</si>
  <si>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</si>
  <si>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</si>
  <si>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</si>
  <si>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</si>
  <si>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</si>
  <si>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</si>
  <si>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</si>
  <si>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</si>
  <si>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</si>
  <si>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</si>
  <si>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</si>
  <si>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</si>
  <si>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</si>
  <si>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</si>
  <si>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</si>
  <si>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</si>
  <si>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</si>
  <si>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</si>
  <si>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</si>
  <si>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</si>
  <si>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</si>
  <si>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</si>
  <si>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</si>
  <si>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</si>
  <si>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</si>
  <si>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</si>
  <si>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</si>
  <si>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</si>
  <si>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</si>
  <si>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</si>
  <si>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</si>
  <si>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</si>
  <si>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</si>
  <si>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</si>
  <si>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</si>
  <si>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</si>
  <si>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</si>
  <si>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</si>
  <si>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</si>
  <si>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</si>
  <si>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</si>
  <si>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</si>
  <si>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</si>
  <si>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</si>
  <si>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</si>
  <si>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</si>
  <si>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</si>
  <si>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</si>
  <si>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</si>
  <si>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</si>
  <si>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</si>
  <si>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</si>
  <si>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</si>
  <si>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</si>
  <si>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</si>
  <si>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</si>
  <si>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</si>
  <si>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</si>
  <si>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</si>
  <si>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</si>
  <si>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</si>
  <si>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</si>
  <si>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</si>
  <si>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</si>
  <si>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</si>
  <si>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</si>
  <si>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</si>
  <si>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</si>
  <si>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</si>
  <si>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</si>
  <si>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</si>
  <si>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</si>
  <si>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</si>
  <si>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</si>
  <si>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</si>
  <si>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</si>
  <si>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</si>
  <si>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</si>
  <si>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</si>
  <si>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</si>
  <si>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</si>
  <si>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</si>
  <si>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</si>
  <si>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</si>
  <si>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</si>
  <si>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</si>
  <si>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</si>
  <si>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</si>
  <si>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</si>
  <si>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</si>
  <si>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</si>
  <si>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</si>
  <si>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</si>
  <si>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</si>
  <si>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</si>
  <si>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</si>
  <si>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</si>
  <si>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</si>
  <si>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</si>
  <si>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</si>
  <si>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</si>
  <si>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</si>
  <si>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</si>
  <si>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</si>
  <si>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</si>
  <si>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</si>
  <si>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</si>
  <si>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</si>
  <si>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</si>
  <si>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</si>
  <si>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</si>
  <si>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</si>
  <si>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</si>
  <si>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</si>
  <si>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</si>
  <si>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</si>
  <si>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</si>
  <si>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</si>
  <si>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</si>
  <si>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</si>
  <si>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</si>
  <si>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</si>
  <si>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</si>
  <si>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</si>
  <si>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</si>
  <si>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</si>
  <si>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</si>
  <si>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</si>
  <si>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</si>
  <si>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</si>
  <si>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</si>
  <si>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</si>
  <si>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</si>
  <si>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</si>
  <si>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</si>
  <si>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</si>
  <si>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</si>
  <si>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</si>
  <si>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</si>
  <si>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</si>
  <si>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</si>
  <si>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</si>
  <si>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</si>
  <si>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</si>
  <si>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</si>
  <si>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</si>
  <si>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</si>
  <si>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</si>
  <si>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</si>
  <si>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</si>
  <si>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</si>
  <si>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</si>
  <si>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</si>
  <si>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</si>
  <si>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</si>
  <si>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</si>
  <si>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</si>
  <si>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</si>
  <si>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</si>
  <si>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</si>
  <si>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</si>
  <si>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</si>
  <si>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</si>
  <si>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</si>
  <si>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</si>
  <si>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</si>
  <si>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</si>
  <si>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</si>
  <si>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</si>
  <si>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</si>
  <si>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</si>
  <si>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</si>
  <si>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</si>
  <si>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</si>
  <si>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</si>
  <si>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</si>
  <si>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</si>
  <si>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</si>
  <si>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</si>
  <si>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</si>
  <si>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</si>
  <si>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</si>
  <si>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</si>
  <si>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</si>
  <si>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</si>
  <si>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</si>
  <si>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</si>
  <si>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</si>
  <si>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</si>
  <si>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</si>
  <si>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</si>
  <si>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</si>
  <si>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</si>
  <si>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</si>
  <si>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</si>
  <si>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</si>
  <si>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</si>
  <si>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</si>
  <si>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</si>
  <si>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</si>
  <si>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</si>
  <si>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</si>
  <si>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</si>
  <si>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</si>
  <si>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</si>
  <si>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</si>
  <si>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</si>
  <si>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</si>
  <si>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</si>
  <si>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</si>
  <si>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</si>
  <si>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</si>
  <si>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</si>
  <si>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</si>
  <si>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</si>
  <si>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</si>
  <si>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</si>
  <si>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</si>
  <si>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</si>
  <si>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</si>
  <si>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</si>
  <si>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</si>
  <si>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</si>
  <si>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</si>
  <si>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</si>
  <si>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</si>
  <si>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</si>
  <si>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</si>
  <si>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</si>
  <si>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</si>
  <si>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</si>
  <si>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</si>
  <si>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</si>
  <si>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</si>
  <si>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</si>
  <si>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</si>
  <si>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</si>
  <si>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</si>
  <si>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</si>
  <si>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</si>
  <si>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</si>
  <si>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</si>
  <si>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</si>
  <si>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</si>
  <si>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</si>
  <si>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</si>
  <si>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</si>
  <si>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</si>
  <si>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</si>
  <si>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</si>
  <si>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</si>
  <si>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</si>
  <si>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</si>
  <si>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</si>
  <si>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</si>
  <si>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</si>
  <si>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</si>
  <si>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</si>
  <si>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</si>
  <si>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</si>
  <si>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</si>
  <si>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</si>
  <si>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</si>
  <si>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</si>
  <si>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</si>
  <si>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</si>
  <si>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</si>
  <si>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</si>
  <si>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</si>
  <si>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</si>
  <si>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</si>
  <si>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</si>
  <si>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</si>
  <si>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</si>
  <si>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</si>
  <si>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</si>
  <si>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</si>
  <si>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</si>
  <si>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</si>
  <si>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</si>
  <si>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</si>
  <si>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</si>
  <si>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</si>
  <si>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</si>
  <si>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</si>
  <si>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</si>
  <si>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</si>
  <si>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</si>
  <si>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</si>
  <si>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</si>
  <si>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</si>
  <si>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</si>
  <si>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</si>
  <si>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</si>
  <si>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</si>
  <si>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</si>
  <si>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</si>
  <si>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</si>
  <si>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</si>
  <si>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</si>
  <si>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</si>
  <si>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</si>
  <si>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</si>
  <si>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</si>
  <si>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</si>
  <si>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</si>
  <si>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</si>
  <si>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</si>
  <si>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</si>
  <si>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</si>
  <si>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</si>
  <si>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</si>
  <si>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</si>
  <si>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</si>
  <si>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</si>
  <si>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</si>
  <si>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</si>
  <si>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</si>
  <si>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</si>
  <si>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</si>
  <si>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</si>
  <si>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</si>
  <si>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</si>
  <si>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</si>
  <si>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</si>
  <si>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</si>
  <si>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</si>
  <si>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</si>
  <si>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</si>
  <si>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</si>
  <si>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</si>
  <si>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</si>
  <si>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</si>
  <si>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</si>
  <si>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</si>
  <si>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</si>
  <si>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</si>
  <si>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</si>
  <si>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</si>
  <si>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</si>
  <si>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</si>
  <si>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</si>
  <si>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</si>
  <si>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</si>
  <si>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</si>
  <si>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</si>
  <si>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</si>
  <si>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</si>
  <si>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</si>
  <si>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</si>
  <si>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</si>
  <si>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</si>
  <si>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</si>
  <si>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</si>
  <si>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</si>
  <si>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</si>
  <si>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</si>
  <si>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</si>
  <si>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</si>
  <si>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</si>
  <si>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</si>
  <si>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</si>
  <si>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</si>
  <si>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</si>
  <si>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</si>
  <si>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</si>
  <si>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</si>
  <si>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</si>
  <si>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</si>
  <si>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</si>
  <si>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</si>
  <si>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</si>
  <si>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</si>
  <si>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</si>
  <si>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</si>
  <si>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</si>
  <si>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</si>
  <si>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</si>
  <si>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</si>
  <si>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</si>
  <si>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</si>
  <si>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</si>
  <si>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</si>
  <si>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</si>
  <si>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</si>
  <si>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</si>
  <si>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</si>
  <si>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</si>
  <si>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</si>
  <si>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</si>
  <si>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</si>
  <si>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</si>
  <si>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</si>
  <si>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</si>
  <si>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</si>
  <si>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</si>
  <si>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</si>
  <si>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</si>
  <si>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</si>
  <si>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</si>
  <si>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</si>
  <si>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</si>
  <si>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</si>
  <si>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</si>
  <si>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</si>
  <si>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</si>
  <si>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</si>
  <si>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</si>
  <si>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</si>
  <si>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</si>
  <si>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</si>
  <si>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</si>
  <si>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</si>
  <si>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</si>
  <si>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</si>
  <si>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</si>
  <si>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</si>
  <si>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</si>
  <si>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</si>
  <si>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</si>
  <si>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</si>
  <si>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</si>
  <si>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</si>
  <si>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</si>
  <si>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</si>
  <si>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</si>
  <si>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</si>
  <si>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</si>
  <si>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</si>
  <si>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</si>
  <si>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</si>
  <si>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</si>
  <si>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</si>
  <si>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</si>
  <si>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</si>
  <si>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</si>
  <si>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</si>
  <si>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</si>
  <si>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</si>
  <si>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</si>
  <si>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</si>
  <si>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</si>
  <si>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</si>
  <si>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</si>
  <si>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</si>
  <si>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</si>
  <si>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</si>
  <si>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</si>
  <si>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</si>
  <si>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</si>
  <si>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</si>
  <si>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</si>
  <si>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</si>
  <si>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</si>
  <si>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</si>
  <si>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</si>
  <si>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</si>
  <si>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</si>
  <si>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</si>
  <si>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</si>
  <si>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</si>
  <si>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</si>
  <si>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</si>
  <si>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</si>
  <si>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</si>
  <si>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</si>
  <si>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</si>
  <si>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</si>
  <si>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</si>
  <si>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</si>
  <si>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</si>
  <si>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</si>
  <si>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</si>
  <si>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</si>
  <si>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</si>
  <si>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</si>
  <si>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</si>
  <si>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</si>
  <si>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</si>
  <si>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</si>
  <si>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</si>
  <si>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</si>
  <si>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</si>
  <si>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</si>
  <si>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</si>
  <si>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</si>
  <si>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</si>
  <si>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</si>
  <si>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</si>
  <si>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</si>
  <si>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</si>
  <si>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</si>
  <si>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</si>
  <si>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</si>
  <si>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</si>
  <si>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</si>
  <si>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</si>
  <si>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</si>
  <si>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</si>
  <si>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</si>
  <si>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</si>
  <si>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</si>
  <si>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</si>
  <si>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</si>
  <si>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</si>
  <si>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</si>
  <si>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</si>
  <si>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</si>
  <si>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</si>
  <si>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</si>
  <si>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</si>
  <si>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</si>
  <si>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</si>
  <si>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</si>
  <si>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</si>
  <si>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</si>
  <si>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</si>
  <si>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</si>
  <si>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</si>
  <si>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</si>
  <si>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</si>
  <si>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</si>
  <si>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</si>
  <si>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</si>
  <si>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</si>
  <si>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</si>
  <si>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</si>
  <si>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</si>
  <si>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</si>
  <si>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</si>
  <si>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</si>
  <si>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</si>
  <si>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</si>
  <si>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</si>
  <si>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</si>
  <si>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</si>
  <si>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</si>
  <si>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</si>
  <si>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</si>
  <si>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</si>
  <si>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</si>
  <si>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</si>
  <si>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</si>
  <si>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</si>
  <si>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</si>
  <si>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</si>
  <si>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</si>
  <si>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</si>
  <si>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</si>
  <si>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</si>
  <si>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</si>
  <si>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</si>
  <si>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</si>
  <si>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</si>
  <si>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</si>
  <si>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</si>
  <si>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</si>
  <si>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</si>
  <si>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</si>
  <si>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</si>
  <si>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</si>
  <si>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</si>
  <si>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</si>
  <si>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</si>
  <si>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</si>
  <si>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</si>
  <si>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</si>
  <si>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</si>
  <si>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</si>
  <si>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</si>
  <si>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</si>
  <si>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</si>
  <si>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</si>
  <si>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</si>
  <si>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</si>
  <si>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</si>
  <si>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</si>
  <si>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</si>
  <si>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</si>
  <si>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</si>
  <si>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</si>
  <si>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</si>
  <si>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</si>
  <si>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</si>
  <si>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</si>
  <si>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</si>
  <si>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</si>
  <si>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</si>
  <si>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</si>
  <si>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</si>
  <si>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</si>
  <si>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</si>
  <si>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</si>
  <si>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</si>
  <si>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</si>
  <si>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</si>
  <si>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</si>
  <si>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</si>
  <si>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</si>
  <si>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</si>
  <si>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</si>
  <si>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</si>
  <si>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</si>
  <si>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</si>
  <si>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</si>
  <si>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</si>
  <si>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</si>
  <si>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</si>
  <si>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</si>
  <si>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</si>
  <si>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</si>
  <si>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</si>
  <si>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</si>
  <si>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</si>
  <si>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</si>
  <si>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</si>
  <si>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</si>
  <si>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</si>
  <si>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</si>
  <si>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</si>
  <si>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</si>
  <si>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</si>
  <si>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</si>
  <si>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</si>
  <si>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</si>
  <si>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</si>
  <si>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</si>
  <si>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</si>
  <si>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</si>
  <si>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</si>
  <si>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</si>
  <si>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</si>
  <si>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</si>
  <si>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</si>
  <si>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</si>
  <si>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</si>
  <si>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</si>
  <si>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</si>
  <si>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</si>
  <si>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</si>
  <si>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</si>
  <si>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</si>
  <si>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</si>
  <si>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</si>
  <si>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</si>
  <si>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</si>
  <si>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</si>
  <si>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</si>
  <si>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</si>
  <si>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</si>
  <si>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</si>
  <si>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</si>
  <si>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</si>
  <si>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</si>
  <si>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</si>
  <si>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</si>
  <si>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</si>
  <si>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</si>
  <si>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</si>
  <si>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</si>
  <si>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</si>
  <si>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</si>
  <si>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</si>
  <si>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</si>
  <si>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</si>
  <si>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</si>
  <si>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</si>
  <si>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</si>
  <si>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</si>
  <si>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</si>
  <si>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</si>
  <si>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</si>
  <si>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</si>
  <si>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</si>
  <si>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</si>
  <si>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</si>
  <si>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</si>
  <si>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</si>
  <si>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</si>
  <si>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</si>
  <si>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</si>
  <si>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</si>
  <si>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</si>
  <si>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</si>
  <si>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</si>
  <si>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</si>
  <si>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</si>
  <si>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</si>
  <si>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</si>
  <si>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</si>
  <si>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</si>
  <si>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</si>
  <si>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</si>
  <si>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</si>
  <si>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</si>
  <si>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</si>
  <si>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</si>
  <si>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</si>
  <si>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</si>
  <si>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</si>
  <si>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</si>
  <si>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</si>
  <si>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</si>
  <si>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</si>
  <si>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</si>
  <si>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</si>
  <si>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</si>
  <si>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</si>
  <si>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</si>
  <si>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</si>
  <si>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</si>
  <si>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</si>
  <si>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</si>
  <si>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</si>
  <si>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</si>
  <si>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</si>
  <si>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</si>
  <si>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</si>
  <si>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</si>
  <si>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</si>
  <si>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</si>
  <si>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</si>
  <si>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</si>
  <si>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</si>
  <si>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</si>
  <si>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</si>
  <si>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</si>
  <si>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</si>
  <si>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</si>
  <si>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</si>
  <si>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</si>
  <si>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</si>
  <si>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</si>
  <si>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</si>
  <si>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</si>
  <si>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</si>
  <si>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</si>
  <si>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</si>
  <si>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</si>
  <si>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</si>
  <si>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</si>
  <si>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</si>
  <si>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</si>
  <si>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</si>
  <si>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</si>
  <si>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</si>
  <si>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</si>
  <si>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</si>
  <si>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</si>
  <si>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</si>
  <si>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</si>
  <si>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</si>
  <si>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</si>
  <si>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</si>
  <si>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</si>
  <si>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</si>
  <si>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</si>
  <si>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</si>
  <si>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</si>
  <si>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</si>
  <si>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</si>
  <si>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</si>
  <si>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</si>
  <si>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</si>
  <si>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</si>
  <si>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</si>
  <si>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</si>
  <si>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</si>
  <si>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</si>
  <si>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</si>
  <si>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</si>
  <si>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</si>
  <si>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</si>
  <si>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</si>
  <si>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</si>
  <si>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</si>
  <si>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</si>
  <si>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</si>
  <si>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</si>
  <si>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</si>
  <si>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</si>
  <si>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</si>
  <si>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</si>
  <si>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</si>
  <si>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</si>
  <si>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</si>
  <si>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</si>
  <si>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</si>
  <si>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</si>
  <si>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</si>
  <si>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</si>
  <si>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</si>
  <si>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</si>
  <si>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</si>
  <si>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</si>
  <si>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</si>
  <si>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</si>
  <si>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</si>
  <si>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</si>
  <si>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</si>
  <si>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</si>
  <si>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</si>
  <si>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</si>
  <si>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</si>
  <si>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</si>
  <si>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</si>
  <si>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</si>
  <si>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</si>
  <si>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</si>
  <si>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</si>
  <si>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</si>
  <si>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</si>
  <si>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</si>
  <si>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</si>
  <si>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</si>
  <si>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</si>
  <si>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</si>
  <si>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</si>
  <si>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</si>
  <si>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</si>
  <si>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</si>
  <si>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</si>
  <si>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</si>
  <si>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</si>
  <si>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</si>
  <si>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</si>
  <si>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</si>
  <si>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</si>
  <si>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</si>
  <si>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</si>
  <si>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</si>
  <si>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</si>
  <si>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</si>
  <si>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</si>
  <si>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</si>
  <si>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</si>
  <si>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</si>
  <si>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</si>
  <si>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</si>
  <si>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</si>
  <si>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</si>
  <si>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</si>
  <si>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</si>
  <si>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</si>
  <si>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</si>
  <si>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</si>
  <si>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</si>
  <si>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</si>
  <si>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</si>
  <si>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</si>
  <si>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</si>
  <si>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</si>
  <si>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</si>
  <si>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</si>
  <si>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</si>
  <si>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</si>
  <si>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</si>
  <si>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</si>
  <si>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</si>
  <si>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</si>
  <si>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</si>
  <si>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</si>
  <si>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</si>
  <si>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</si>
  <si>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</si>
  <si>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</si>
  <si>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</si>
  <si>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</si>
  <si>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</si>
  <si>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</si>
  <si>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</si>
  <si>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</si>
  <si>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</si>
  <si>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</si>
  <si>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</si>
  <si>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</si>
  <si>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</si>
  <si>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</si>
  <si>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</si>
  <si>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</si>
  <si>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</si>
  <si>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</si>
  <si>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</si>
  <si>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</si>
  <si>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</si>
  <si>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</si>
  <si>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</si>
  <si>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</si>
  <si>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</si>
  <si>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</si>
  <si>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</si>
  <si>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</si>
  <si>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</si>
  <si>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</si>
  <si>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</si>
  <si>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</si>
  <si>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</si>
  <si>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</si>
  <si>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</si>
  <si>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</si>
  <si>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</si>
  <si>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</si>
  <si>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</si>
  <si>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</si>
  <si>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</si>
  <si>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</si>
  <si>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</si>
  <si>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</si>
  <si>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</si>
  <si>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</si>
  <si>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</si>
  <si>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</si>
  <si>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</si>
  <si>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</si>
  <si>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</si>
  <si>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</si>
  <si>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</si>
  <si>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</si>
  <si>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</si>
  <si>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</si>
  <si>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</si>
  <si>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</si>
  <si>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</si>
  <si>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</si>
  <si>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</si>
  <si>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</si>
  <si>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</si>
  <si>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</si>
  <si>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</si>
  <si>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</si>
  <si>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</si>
  <si>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</si>
  <si>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</si>
  <si>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</si>
  <si>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</si>
  <si>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</si>
  <si>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</si>
  <si>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</si>
  <si>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</si>
  <si>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</si>
  <si>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</si>
  <si>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</si>
  <si>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</si>
  <si>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</si>
  <si>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</si>
  <si>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</si>
  <si>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</si>
  <si>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</si>
  <si>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</si>
  <si>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</si>
  <si>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</si>
  <si>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</si>
  <si>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</si>
  <si>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</si>
  <si>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</si>
  <si>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</si>
  <si>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</si>
  <si>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</si>
  <si>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</si>
  <si>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</si>
  <si>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</si>
  <si>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</si>
  <si>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</si>
  <si>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</si>
  <si>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</si>
  <si>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</si>
  <si>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</si>
  <si>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</si>
  <si>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</si>
  <si>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</si>
  <si>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</si>
  <si>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</si>
  <si>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</si>
  <si>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</si>
  <si>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</si>
  <si>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</si>
  <si>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</si>
  <si>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</si>
  <si>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</si>
  <si>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</si>
  <si>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</si>
  <si>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</si>
  <si>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</si>
  <si>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</si>
  <si>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</si>
  <si>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</si>
  <si>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</si>
  <si>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</si>
  <si>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</si>
  <si>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</si>
  <si>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</si>
  <si>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</si>
  <si>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</si>
  <si>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</si>
  <si>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</si>
  <si>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</si>
  <si>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</si>
  <si>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</si>
  <si>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</si>
  <si>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</si>
  <si>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</si>
  <si>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</si>
  <si>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</si>
  <si>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</si>
  <si>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</si>
  <si>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</si>
  <si>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</si>
  <si>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</si>
  <si>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</si>
  <si>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</si>
  <si>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</si>
  <si>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</si>
  <si>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</si>
  <si>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</si>
  <si>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</si>
  <si>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</si>
  <si>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</si>
  <si>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</si>
  <si>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</si>
  <si>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</si>
  <si>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</si>
  <si>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</si>
  <si>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</si>
  <si>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</si>
  <si>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</si>
  <si>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</si>
  <si>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</si>
  <si>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</si>
  <si>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</si>
  <si>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</si>
  <si>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</si>
  <si>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</si>
  <si>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</si>
  <si>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</si>
  <si>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</si>
  <si>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</si>
  <si>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</si>
  <si>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</si>
  <si>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</si>
  <si>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</si>
  <si>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</si>
  <si>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</si>
  <si>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</si>
  <si>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</si>
  <si>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</si>
  <si>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</si>
  <si>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</si>
  <si>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</si>
  <si>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</si>
  <si>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</si>
  <si>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</si>
  <si>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</si>
  <si>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</si>
  <si>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</si>
  <si>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</si>
  <si>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</si>
  <si>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</si>
  <si>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</si>
  <si>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</si>
  <si>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</si>
  <si>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</si>
  <si>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</si>
  <si>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</si>
  <si>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</si>
  <si>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</si>
  <si>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</si>
  <si>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</si>
  <si>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</si>
  <si>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</si>
  <si>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</si>
  <si>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</si>
  <si>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</si>
  <si>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</si>
  <si>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</si>
  <si>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</si>
  <si>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</si>
  <si>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</si>
  <si>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</si>
  <si>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</si>
  <si>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</si>
  <si>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</si>
  <si>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</si>
  <si>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</si>
  <si>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</si>
  <si>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</si>
  <si>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</si>
  <si>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</si>
  <si>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</si>
  <si>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</si>
  <si>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</si>
  <si>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</si>
  <si>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</si>
  <si>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</si>
  <si>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</si>
  <si>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</si>
  <si>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</si>
  <si>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</si>
  <si>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</si>
  <si>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</si>
  <si>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</si>
  <si>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</si>
  <si>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</si>
  <si>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</si>
  <si>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</si>
  <si>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</si>
  <si>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</si>
  <si>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</si>
  <si>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</si>
  <si>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</si>
  <si>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</si>
  <si>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</si>
  <si>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</si>
  <si>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</si>
  <si>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</si>
  <si>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</si>
  <si>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</si>
  <si>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</si>
  <si>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</si>
  <si>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</si>
  <si>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</si>
  <si>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</si>
  <si>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</si>
  <si>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</si>
  <si>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</si>
  <si>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</si>
  <si>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</si>
  <si>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</si>
  <si>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</si>
  <si>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</si>
  <si>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</si>
  <si>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</si>
  <si>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</si>
  <si>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</si>
  <si>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</si>
  <si>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</si>
  <si>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</si>
  <si>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</si>
  <si>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</si>
  <si>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</si>
  <si>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</si>
  <si>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</si>
  <si>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</si>
  <si>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</si>
  <si>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</si>
  <si>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</si>
  <si>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</si>
  <si>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</si>
  <si>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</si>
  <si>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</si>
  <si>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</si>
  <si>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</si>
  <si>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</si>
  <si>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</si>
  <si>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</si>
  <si>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</si>
  <si>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</si>
  <si>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</si>
  <si>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</si>
  <si>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</si>
  <si>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</si>
  <si>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</si>
  <si>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</si>
  <si>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</si>
  <si>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</si>
  <si>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</si>
  <si>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</si>
  <si>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</si>
  <si>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</si>
  <si>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</si>
  <si>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</si>
  <si>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</si>
  <si>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</si>
  <si>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</si>
  <si>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</si>
  <si>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</si>
  <si>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</si>
  <si>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</si>
  <si>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</si>
  <si>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</si>
  <si>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</si>
  <si>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</si>
  <si>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</si>
  <si>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</si>
  <si>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</si>
  <si>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</si>
  <si>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</si>
  <si>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</si>
  <si>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</si>
  <si>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</si>
  <si>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</si>
  <si>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</si>
  <si>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</si>
  <si>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</si>
  <si>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</si>
  <si>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</si>
  <si>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</si>
  <si>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</si>
  <si>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</si>
  <si>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</si>
  <si>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</si>
  <si>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</si>
  <si>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</si>
  <si>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</si>
  <si>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</si>
  <si>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</si>
  <si>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</si>
  <si>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</si>
  <si>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</si>
  <si>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</si>
  <si>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</si>
  <si>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</si>
  <si>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</si>
  <si>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</si>
  <si>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</si>
  <si>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</si>
  <si>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</si>
  <si>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</si>
  <si>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</si>
  <si>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</si>
  <si>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</si>
  <si>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</si>
  <si>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</si>
  <si>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</si>
  <si>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</si>
  <si>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</si>
  <si>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</si>
  <si>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</si>
  <si>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</si>
  <si>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</si>
  <si>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</si>
  <si>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</si>
  <si>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</si>
  <si>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</si>
  <si>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</si>
  <si>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</si>
  <si>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</si>
  <si>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</si>
  <si>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</si>
  <si>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</si>
  <si>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</si>
  <si>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</si>
  <si>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</si>
  <si>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</si>
  <si>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</si>
  <si>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</si>
  <si>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</si>
  <si>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</si>
  <si>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</si>
  <si>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</si>
  <si>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</si>
  <si>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</si>
  <si>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</si>
  <si>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</si>
  <si>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</si>
  <si>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</si>
  <si>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</si>
  <si>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</si>
  <si>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</si>
  <si>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</si>
  <si>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</si>
  <si>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</si>
  <si>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</si>
  <si>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</si>
  <si>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</si>
  <si>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</si>
  <si>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</si>
  <si>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</si>
  <si>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</si>
  <si>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</si>
  <si>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</si>
  <si>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</si>
  <si>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</si>
  <si>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</si>
  <si>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</si>
  <si>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</si>
  <si>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</si>
  <si>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</si>
  <si>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</si>
  <si>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</si>
  <si>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</si>
  <si>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</si>
  <si>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</si>
  <si>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</si>
  <si>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</si>
  <si>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</si>
  <si>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</si>
  <si>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</si>
  <si>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</si>
  <si>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</si>
  <si>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</si>
  <si>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</si>
  <si>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</si>
  <si>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</si>
  <si>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</si>
  <si>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</si>
  <si>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</si>
  <si>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</si>
  <si>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</si>
  <si>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</si>
  <si>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</si>
  <si>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</si>
  <si>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</si>
  <si>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</si>
  <si>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</si>
  <si>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</si>
  <si>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</si>
  <si>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</si>
  <si>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</si>
  <si>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</si>
  <si>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</si>
  <si>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</si>
  <si>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</si>
  <si>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</si>
  <si>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</si>
  <si>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</si>
  <si>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</si>
  <si>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</si>
  <si>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</si>
  <si>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</si>
  <si>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</si>
  <si>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</si>
  <si>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</si>
  <si>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</si>
  <si>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</si>
  <si>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</si>
  <si>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</si>
  <si>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</si>
  <si>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</si>
  <si>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</si>
  <si>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</si>
  <si>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</si>
  <si>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</si>
  <si>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</si>
  <si>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</si>
  <si>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</si>
  <si>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</si>
  <si>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</si>
  <si>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</si>
  <si>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</si>
  <si>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</si>
  <si>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</si>
  <si>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</si>
  <si>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</si>
  <si>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</si>
  <si>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</si>
  <si>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</si>
  <si>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</si>
  <si>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</si>
  <si>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</si>
  <si>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</si>
  <si>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</si>
  <si>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</si>
  <si>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</si>
  <si>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</si>
  <si>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</si>
  <si>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</si>
  <si>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</si>
  <si>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</si>
  <si>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</si>
  <si>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</si>
  <si>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</si>
  <si>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</si>
  <si>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</si>
  <si>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</si>
  <si>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</si>
  <si>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</si>
  <si>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</si>
  <si>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</si>
  <si>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</si>
  <si>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</si>
  <si>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</si>
  <si>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</si>
  <si>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</si>
  <si>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</si>
  <si>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</si>
  <si>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</si>
  <si>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</si>
  <si>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</si>
  <si>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</si>
  <si>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</si>
  <si>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</si>
  <si>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</si>
  <si>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</si>
  <si>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</si>
  <si>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</si>
  <si>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</si>
  <si>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</si>
  <si>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</si>
  <si>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</si>
  <si>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</si>
  <si>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</si>
  <si>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</si>
  <si>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</si>
  <si>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</si>
  <si>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</si>
  <si>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</si>
  <si>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</si>
  <si>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</si>
  <si>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</si>
  <si>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</si>
  <si>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</si>
  <si>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</si>
  <si>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</si>
  <si>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</si>
  <si>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</si>
  <si>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</si>
  <si>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</si>
  <si>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</si>
  <si>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</si>
  <si>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</si>
  <si>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</si>
  <si>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</si>
  <si>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</si>
  <si>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</si>
  <si>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</si>
  <si>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</si>
  <si>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</si>
  <si>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</si>
  <si>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</si>
  <si>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</si>
  <si>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</si>
  <si>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</si>
  <si>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</si>
  <si>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</si>
  <si>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</si>
  <si>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</si>
  <si>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</si>
  <si>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</si>
  <si>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</si>
  <si>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</si>
  <si>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</si>
  <si>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</si>
  <si>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</si>
  <si>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</si>
  <si>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</si>
  <si>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</si>
  <si>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</si>
  <si>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</si>
  <si>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</si>
  <si>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</si>
  <si>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</si>
  <si>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</si>
  <si>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</si>
  <si>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</si>
  <si>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</si>
  <si>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</si>
  <si>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</si>
  <si>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</si>
  <si>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</si>
  <si>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</si>
  <si>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</si>
  <si>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</si>
  <si>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</si>
  <si>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</si>
  <si>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</si>
  <si>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</si>
  <si>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</si>
  <si>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</si>
  <si>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</si>
  <si>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</si>
  <si>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</si>
  <si>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</si>
  <si>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</si>
  <si>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</si>
  <si>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</si>
  <si>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</si>
  <si>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</si>
  <si>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</si>
  <si>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</si>
  <si>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</si>
  <si>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</si>
  <si>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</si>
  <si>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</si>
  <si>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</si>
  <si>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</si>
  <si>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</si>
  <si>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</si>
  <si>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</si>
  <si>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</si>
  <si>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</si>
  <si>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</si>
  <si>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</si>
  <si>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</si>
  <si>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</si>
  <si>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</si>
  <si>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</si>
  <si>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</si>
  <si>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</si>
  <si>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</si>
  <si>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</si>
  <si>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</si>
  <si>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</si>
  <si>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</si>
  <si>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</si>
  <si>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</si>
  <si>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</si>
  <si>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</si>
  <si>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</si>
  <si>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</si>
  <si>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</si>
  <si>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</si>
  <si>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</si>
  <si>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</si>
  <si>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</si>
  <si>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</si>
  <si>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</si>
  <si>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</si>
  <si>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</si>
  <si>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</si>
  <si>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</si>
  <si>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</si>
  <si>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</si>
  <si>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</si>
  <si>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</si>
  <si>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</si>
  <si>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</si>
  <si>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</si>
  <si>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</si>
  <si>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</si>
  <si>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</si>
  <si>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</si>
  <si>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</si>
  <si>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</si>
  <si>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</si>
  <si>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</si>
  <si>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</si>
  <si>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</si>
  <si>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</si>
  <si>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</si>
  <si>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</si>
  <si>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</si>
  <si>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</si>
  <si>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</si>
  <si>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</si>
  <si>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</si>
  <si>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</si>
  <si>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</si>
  <si>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</si>
  <si>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</si>
  <si>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</si>
  <si>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</si>
  <si>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</si>
  <si>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</si>
  <si>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</si>
  <si>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</si>
  <si>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</si>
  <si>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</si>
  <si>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</si>
  <si>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</si>
  <si>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</si>
  <si>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</si>
  <si>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</si>
  <si>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</si>
  <si>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</si>
  <si>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</si>
  <si>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</si>
  <si>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</si>
  <si>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</si>
  <si>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</si>
  <si>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</si>
  <si>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</si>
  <si>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</si>
  <si>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</si>
  <si>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</si>
  <si>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</si>
  <si>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</si>
  <si>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</si>
  <si>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</si>
  <si>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</si>
  <si>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</si>
  <si>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</si>
  <si>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</si>
  <si>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</si>
  <si>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</si>
  <si>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</si>
  <si>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</si>
  <si>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</si>
  <si>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</si>
  <si>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</si>
  <si>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</si>
  <si>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</si>
  <si>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</si>
  <si>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</si>
  <si>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</si>
  <si>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</si>
  <si>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</si>
  <si>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</si>
  <si>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</si>
  <si>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</si>
  <si>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</si>
  <si>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</si>
  <si>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</si>
  <si>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</si>
  <si>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</si>
  <si>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</si>
  <si>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</si>
  <si>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</si>
  <si>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</si>
  <si>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</si>
  <si>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</si>
  <si>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</si>
  <si>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</si>
  <si>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</si>
  <si>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</si>
  <si>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</si>
  <si>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</si>
  <si>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</si>
  <si>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</si>
  <si>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</si>
  <si>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</si>
  <si>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</si>
  <si>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</si>
  <si>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</si>
  <si>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</si>
  <si>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</si>
  <si>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</si>
  <si>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</si>
  <si>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</si>
  <si>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</si>
  <si>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</si>
  <si>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</si>
  <si>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</si>
  <si>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</si>
  <si>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</si>
  <si>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</si>
  <si>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</si>
  <si>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</si>
  <si>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</si>
  <si>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</si>
  <si>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</si>
  <si>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</si>
  <si>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</si>
  <si>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</si>
  <si>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</si>
  <si>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</si>
  <si>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</si>
  <si>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</si>
  <si>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</si>
  <si>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</si>
  <si>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</si>
  <si>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</si>
  <si>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</si>
  <si>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</si>
  <si>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</si>
  <si>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</si>
  <si>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</si>
  <si>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</si>
  <si>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</si>
  <si>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</si>
  <si>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</si>
  <si>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</si>
  <si>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</si>
  <si>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</si>
  <si>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</si>
  <si>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</si>
  <si>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</si>
  <si>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</si>
  <si>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</si>
  <si>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</si>
  <si>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</si>
  <si>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</si>
  <si>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</si>
  <si>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</si>
  <si>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</si>
  <si>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</si>
  <si>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</si>
  <si>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</si>
  <si>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</si>
  <si>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</si>
  <si>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</si>
  <si>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</si>
  <si>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</si>
  <si>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</si>
  <si>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</si>
  <si>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</si>
  <si>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</si>
  <si>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</si>
  <si>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</si>
  <si>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</si>
  <si>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</si>
  <si>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</si>
  <si>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</si>
  <si>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</si>
  <si>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</si>
  <si>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</si>
  <si>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</si>
  <si>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</si>
  <si>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</si>
  <si>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</si>
  <si>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</si>
  <si>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</si>
  <si>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</si>
  <si>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</si>
  <si>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</si>
  <si>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</si>
  <si>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</si>
  <si>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</si>
  <si>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</si>
  <si>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</si>
  <si>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</si>
  <si>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</si>
  <si>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</si>
  <si>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</si>
  <si>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</si>
  <si>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</si>
  <si>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</si>
  <si>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</si>
  <si>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</si>
  <si>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</si>
  <si>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</si>
  <si>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</si>
  <si>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</si>
  <si>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</si>
  <si>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</si>
  <si>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</si>
  <si>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</si>
  <si>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</si>
  <si>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</si>
  <si>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</si>
  <si>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</si>
  <si>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</si>
  <si>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</si>
  <si>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</si>
  <si>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</si>
  <si>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</si>
  <si>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</si>
  <si>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</si>
  <si>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</si>
  <si>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</si>
  <si>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</si>
  <si>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</si>
  <si>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</si>
  <si>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</si>
  <si>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</si>
  <si>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</si>
  <si>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</si>
  <si>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</si>
  <si>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</si>
  <si>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</si>
  <si>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</si>
  <si>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</si>
  <si>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</si>
  <si>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</si>
  <si>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</si>
  <si>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</si>
  <si>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</si>
  <si>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</si>
  <si>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</si>
  <si>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</si>
  <si>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</si>
  <si>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</si>
  <si>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</si>
  <si>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</si>
  <si>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</si>
  <si>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</si>
  <si>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</si>
  <si>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</si>
  <si>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</si>
  <si>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</si>
  <si>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</si>
  <si>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</si>
  <si>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</si>
  <si>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</si>
  <si>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</si>
  <si>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</si>
  <si>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</si>
  <si>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</si>
  <si>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</si>
  <si>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</si>
  <si>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</si>
  <si>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</si>
  <si>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</si>
  <si>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</si>
  <si>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</si>
  <si>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</si>
  <si>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</si>
  <si>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</si>
  <si>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</si>
  <si>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</si>
  <si>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</si>
  <si>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</si>
  <si>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</si>
  <si>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</si>
  <si>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</si>
  <si>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</si>
  <si>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</si>
  <si>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</si>
  <si>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</si>
  <si>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</si>
  <si>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</si>
  <si>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</si>
  <si>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</si>
  <si>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</si>
  <si>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</si>
  <si>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</si>
  <si>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</si>
  <si>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</si>
  <si>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</si>
  <si>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</si>
  <si>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</si>
  <si>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</si>
  <si>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</si>
  <si>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</si>
  <si>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</si>
  <si>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</si>
  <si>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</si>
  <si>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</si>
  <si>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</si>
  <si>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</si>
  <si>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</si>
  <si>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</si>
  <si>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</si>
  <si>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</si>
  <si>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</si>
  <si>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</si>
  <si>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</si>
  <si>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</si>
  <si>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</si>
  <si>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</si>
  <si>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</si>
  <si>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</si>
  <si>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</si>
  <si>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</si>
  <si>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</si>
  <si>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</si>
  <si>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</si>
  <si>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</si>
  <si>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</si>
  <si>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</si>
  <si>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</si>
  <si>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</si>
  <si>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</si>
  <si>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</si>
  <si>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</si>
  <si>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</si>
  <si>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</si>
  <si>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</si>
  <si>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</si>
  <si>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</si>
  <si>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</si>
  <si>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</si>
  <si>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</si>
  <si>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</si>
  <si>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</si>
  <si>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</si>
  <si>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</si>
  <si>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</si>
  <si>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</si>
  <si>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</si>
  <si>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</si>
  <si>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</si>
  <si>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</si>
  <si>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</si>
  <si>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</si>
  <si>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</si>
  <si>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</si>
  <si>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</si>
  <si>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</si>
  <si>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</si>
  <si>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</si>
  <si>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</si>
  <si>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</si>
  <si>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</si>
  <si>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</si>
  <si>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</si>
  <si>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</si>
  <si>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</si>
  <si>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</si>
  <si>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</si>
  <si>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</si>
  <si>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</si>
  <si>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</si>
  <si>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</si>
  <si>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</si>
  <si>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</si>
  <si>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</si>
  <si>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</si>
  <si>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</si>
  <si>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</si>
  <si>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</si>
  <si>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</si>
  <si>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</si>
  <si>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</si>
  <si>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</si>
  <si>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</si>
  <si>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</si>
  <si>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</si>
  <si>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</si>
  <si>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</si>
  <si>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</si>
  <si>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</si>
  <si>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</si>
  <si>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</si>
  <si>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</si>
  <si>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</si>
  <si>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</si>
  <si>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</si>
  <si>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</si>
  <si>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</si>
  <si>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</si>
  <si>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</si>
  <si>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</si>
  <si>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</si>
  <si>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</si>
  <si>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</si>
  <si>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</si>
  <si>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</si>
  <si>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</si>
  <si>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</si>
  <si>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</si>
  <si>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</si>
  <si>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</si>
  <si>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</si>
  <si>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</si>
  <si>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</si>
  <si>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</si>
  <si>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</si>
  <si>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</si>
  <si>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</si>
  <si>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</si>
  <si>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</si>
  <si>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</si>
  <si>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</si>
  <si>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</si>
  <si>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</si>
  <si>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</si>
  <si>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</si>
  <si>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</si>
  <si>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</si>
  <si>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</si>
  <si>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</si>
  <si>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</si>
  <si>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</si>
  <si>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</si>
  <si>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</si>
  <si>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</si>
  <si>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</si>
  <si>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</si>
  <si>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</si>
  <si>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</si>
  <si>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</si>
  <si>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</si>
  <si>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</si>
  <si>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</si>
  <si>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</si>
  <si>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</si>
  <si>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</si>
  <si>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</si>
  <si>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</si>
  <si>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</si>
  <si>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</si>
  <si>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</si>
  <si>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</si>
  <si>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</si>
  <si>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</si>
  <si>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</si>
  <si>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</si>
  <si>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</si>
  <si>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</si>
  <si>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</si>
  <si>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</si>
  <si>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</si>
  <si>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</si>
  <si>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</si>
  <si>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</si>
  <si>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</si>
  <si>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</si>
  <si>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</si>
  <si>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</si>
  <si>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</si>
  <si>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</si>
  <si>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</si>
  <si>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</si>
  <si>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</si>
  <si>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</si>
  <si>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</si>
  <si>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</si>
  <si>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</si>
  <si>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</si>
  <si>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</si>
  <si>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</si>
  <si>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</si>
  <si>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</si>
  <si>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</si>
  <si>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</si>
  <si>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</si>
  <si>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</si>
  <si>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</si>
  <si>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</si>
  <si>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</si>
  <si>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</si>
  <si>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</si>
  <si>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</si>
  <si>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</si>
  <si>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</si>
  <si>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</si>
  <si>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</si>
  <si>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</si>
  <si>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</si>
  <si>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</si>
  <si>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</si>
  <si>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</si>
  <si>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</si>
  <si>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</si>
  <si>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</si>
  <si>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</si>
  <si>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</si>
  <si>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</si>
  <si>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</si>
  <si>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</si>
  <si>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</si>
  <si>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</si>
  <si>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</si>
  <si>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</si>
  <si>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</si>
  <si>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</si>
  <si>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</si>
  <si>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</si>
  <si>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</si>
  <si>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</si>
  <si>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</si>
  <si>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</si>
  <si>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</si>
  <si>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</si>
  <si>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</si>
  <si>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</si>
  <si>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</si>
  <si>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</si>
  <si>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</si>
  <si>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</si>
  <si>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</si>
  <si>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</si>
  <si>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</si>
  <si>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</si>
  <si>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</si>
  <si>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</si>
  <si>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</si>
  <si>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</si>
  <si>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</si>
  <si>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</si>
  <si>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</si>
  <si>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</si>
  <si>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</si>
  <si>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</si>
  <si>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</si>
  <si>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</si>
  <si>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</si>
  <si>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</si>
  <si>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</si>
  <si>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</si>
  <si>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</si>
  <si>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</si>
  <si>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</si>
  <si>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</si>
  <si>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</si>
  <si>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</si>
  <si>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</si>
  <si>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</si>
  <si>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</si>
  <si>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</si>
  <si>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</si>
  <si>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</si>
  <si>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</si>
  <si>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</si>
  <si>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</si>
  <si>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</si>
  <si>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</si>
  <si>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</si>
  <si>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</si>
  <si>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</si>
  <si>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</si>
  <si>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</si>
  <si>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</si>
  <si>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</si>
  <si>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</si>
  <si>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</si>
  <si>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</si>
  <si>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</si>
  <si>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</si>
  <si>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</si>
  <si>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</si>
  <si>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</si>
  <si>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</si>
  <si>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</si>
  <si>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</si>
  <si>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</si>
  <si>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</si>
  <si>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</si>
  <si>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</si>
  <si>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</si>
  <si>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</si>
  <si>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</si>
  <si>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</si>
  <si>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</si>
  <si>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</si>
  <si>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</si>
  <si>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</si>
  <si>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</si>
  <si>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</si>
  <si>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</si>
  <si>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</si>
  <si>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</si>
  <si>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</si>
  <si>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</si>
  <si>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</si>
  <si>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</si>
  <si>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</si>
  <si>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</si>
  <si>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</si>
  <si>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</si>
  <si>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</si>
  <si>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</si>
  <si>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</si>
  <si>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</si>
  <si>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</si>
  <si>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</si>
  <si>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</si>
  <si>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</si>
  <si>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</si>
  <si>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</si>
  <si>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</si>
  <si>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</si>
  <si>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</si>
  <si>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</si>
  <si>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</si>
  <si>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</si>
  <si>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</si>
  <si>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</si>
  <si>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</si>
  <si>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</si>
  <si>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</si>
  <si>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</si>
  <si>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</si>
  <si>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</si>
  <si>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</si>
  <si>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</si>
  <si>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</si>
  <si>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</si>
  <si>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</si>
  <si>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</si>
  <si>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</si>
  <si>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</si>
  <si>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</si>
  <si>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</si>
  <si>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</si>
  <si>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</si>
  <si>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</si>
  <si>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</si>
  <si>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</si>
  <si>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</si>
  <si>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</si>
  <si>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</si>
  <si>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</si>
  <si>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</si>
  <si>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</si>
  <si>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</si>
  <si>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</si>
  <si>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</si>
  <si>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</si>
  <si>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</si>
  <si>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</si>
  <si>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</si>
  <si>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</si>
  <si>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</si>
  <si>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</si>
  <si>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</si>
  <si>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</si>
  <si>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</si>
  <si>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</si>
  <si>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</si>
  <si>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</si>
  <si>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</si>
  <si>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</si>
  <si>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</si>
  <si>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</si>
  <si>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</si>
  <si>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</si>
  <si>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</si>
  <si>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</si>
  <si>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</si>
  <si>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</si>
  <si>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</si>
  <si>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</si>
  <si>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</si>
  <si>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</si>
  <si>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</si>
  <si>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</si>
  <si>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</si>
  <si>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</si>
  <si>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</si>
  <si>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</si>
  <si>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</si>
  <si>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</si>
  <si>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</si>
  <si>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</si>
  <si>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</si>
  <si>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</si>
  <si>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</si>
  <si>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</si>
  <si>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</si>
  <si>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</si>
  <si>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</si>
  <si>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</si>
  <si>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</si>
  <si>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</si>
  <si>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</si>
  <si>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</si>
  <si>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</si>
  <si>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</si>
  <si>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</si>
  <si>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</si>
  <si>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</si>
  <si>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</si>
  <si>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</si>
  <si>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</si>
  <si>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</si>
  <si>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</si>
  <si>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</si>
  <si>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</si>
  <si>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</si>
  <si>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</si>
  <si>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</si>
  <si>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</si>
  <si>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</si>
  <si>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</si>
  <si>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</si>
  <si>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</si>
  <si>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</si>
  <si>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</si>
  <si>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</si>
  <si>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</si>
  <si>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</si>
  <si>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</si>
  <si>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</si>
  <si>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</si>
  <si>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</si>
  <si>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</si>
  <si>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</si>
  <si>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</si>
  <si>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</si>
  <si>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</si>
  <si>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</si>
  <si>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</si>
  <si>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</si>
  <si>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</si>
  <si>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</si>
  <si>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</si>
  <si>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</si>
  <si>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</si>
  <si>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</si>
  <si>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</si>
  <si>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</si>
  <si>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</si>
  <si>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</si>
  <si>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</si>
  <si>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</si>
  <si>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</si>
  <si>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</si>
  <si>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</si>
  <si>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</si>
  <si>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</si>
  <si>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</si>
  <si>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</si>
  <si>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</si>
  <si>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</si>
  <si>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</si>
  <si>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</si>
  <si>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</si>
  <si>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</si>
  <si>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</si>
  <si>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</si>
  <si>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</si>
  <si>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</si>
  <si>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</si>
  <si>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</si>
  <si>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</si>
  <si>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</si>
  <si>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</si>
  <si>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</si>
  <si>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</si>
  <si>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</si>
  <si>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</si>
  <si>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</si>
  <si>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</si>
  <si>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</si>
  <si>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</si>
  <si>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</si>
  <si>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</si>
  <si>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</si>
  <si>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</si>
  <si>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</si>
  <si>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</si>
  <si>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</si>
  <si>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</si>
  <si>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</si>
  <si>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</si>
  <si>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</si>
  <si>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</si>
  <si>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</si>
  <si>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</si>
  <si>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</si>
  <si>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</si>
  <si>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</si>
  <si>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</si>
  <si>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</si>
  <si>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</si>
  <si>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</si>
  <si>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</si>
  <si>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</si>
  <si>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</si>
  <si>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</si>
  <si>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</si>
  <si>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</si>
  <si>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</si>
  <si>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</si>
  <si>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</si>
  <si>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</si>
  <si>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</si>
  <si>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</si>
  <si>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</si>
  <si>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</si>
  <si>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</si>
  <si>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</si>
  <si>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</si>
  <si>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</si>
  <si>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</si>
  <si>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</si>
  <si>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</si>
  <si>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</si>
  <si>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</si>
  <si>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</si>
  <si>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</si>
  <si>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</si>
  <si>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</si>
  <si>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</si>
  <si>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</si>
  <si>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</si>
  <si>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</si>
  <si>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</si>
  <si>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</si>
  <si>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</si>
  <si>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</si>
  <si>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</si>
  <si>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</si>
  <si>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</si>
  <si>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</si>
  <si>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</si>
  <si>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</si>
  <si>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</si>
  <si>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</si>
  <si>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</si>
  <si>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</si>
  <si>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</si>
  <si>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</si>
  <si>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</si>
  <si>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</si>
  <si>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</si>
  <si>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</si>
  <si>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</si>
  <si>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</si>
  <si>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</si>
  <si>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</si>
  <si>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</si>
  <si>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</si>
  <si>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</si>
  <si>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</si>
  <si>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</si>
  <si>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</si>
  <si>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</si>
  <si>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</si>
  <si>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</si>
  <si>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</si>
  <si>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</si>
  <si>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</si>
  <si>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</si>
  <si>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</si>
  <si>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</si>
  <si>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</si>
  <si>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</si>
  <si>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</si>
  <si>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</si>
  <si>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</si>
  <si>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</si>
  <si>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</si>
  <si>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</si>
  <si>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</si>
  <si>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</si>
  <si>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</si>
  <si>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</si>
  <si>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</si>
  <si>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</si>
  <si>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</si>
  <si>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</si>
  <si>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</si>
  <si>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</si>
  <si>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</si>
  <si>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</si>
  <si>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</si>
  <si>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</si>
  <si>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</si>
  <si>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</si>
  <si>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</si>
  <si>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</si>
  <si>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</si>
  <si>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</si>
  <si>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</si>
  <si>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</si>
  <si>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</si>
  <si>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</si>
  <si>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</si>
  <si>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</si>
  <si>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</si>
  <si>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</si>
  <si>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</si>
  <si>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</si>
  <si>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</si>
  <si>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</si>
  <si>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</si>
  <si>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</si>
  <si>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</si>
  <si>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</si>
  <si>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</si>
  <si>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</si>
  <si>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</si>
  <si>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</si>
  <si>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</si>
  <si>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</si>
  <si>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</si>
  <si>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</si>
  <si>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</si>
  <si>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</si>
  <si>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</si>
  <si>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</si>
  <si>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</si>
  <si>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</si>
  <si>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</si>
  <si>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</si>
  <si>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</si>
  <si>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</si>
  <si>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</si>
  <si>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</si>
  <si>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</si>
  <si>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</si>
  <si>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</si>
  <si>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</si>
  <si>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</si>
  <si>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</si>
  <si>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</si>
  <si>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</si>
  <si>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</si>
  <si>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</si>
  <si>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</si>
  <si>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</si>
  <si>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</si>
  <si>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</si>
  <si>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</si>
  <si>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</si>
  <si>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</si>
  <si>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</si>
  <si>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</si>
  <si>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</si>
  <si>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</si>
  <si>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</si>
  <si>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</si>
  <si>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</si>
  <si>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</si>
  <si>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</si>
  <si>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</si>
  <si>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</si>
  <si>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</si>
  <si>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</si>
  <si>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</si>
  <si>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</si>
  <si>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</si>
  <si>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</si>
  <si>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</si>
  <si>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</si>
  <si>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</si>
  <si>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</si>
  <si>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</si>
  <si>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</si>
  <si>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</si>
  <si>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</si>
  <si>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</si>
  <si>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</si>
  <si>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</si>
  <si>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</si>
  <si>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</si>
  <si>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</si>
  <si>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</si>
  <si>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</si>
  <si>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</si>
  <si>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</si>
  <si>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</si>
  <si>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</si>
  <si>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</si>
  <si>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</si>
  <si>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</si>
  <si>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</si>
  <si>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</si>
  <si>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</si>
  <si>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</si>
  <si>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</si>
  <si>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</si>
  <si>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</si>
  <si>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</si>
  <si>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</si>
  <si>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</si>
  <si>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</si>
  <si>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</si>
  <si>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</si>
  <si>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</si>
  <si>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</si>
  <si>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</si>
  <si>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</si>
  <si>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</si>
  <si>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</si>
  <si>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</si>
  <si>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</si>
  <si>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</si>
  <si>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</si>
  <si>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</si>
  <si>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</si>
  <si>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</si>
  <si>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</si>
  <si>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</si>
  <si>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</si>
  <si>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</si>
  <si>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</si>
  <si>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</si>
  <si>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</si>
  <si>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</si>
  <si>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</si>
  <si>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</si>
  <si>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</si>
  <si>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</si>
  <si>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</si>
  <si>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</si>
  <si>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</si>
  <si>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</si>
  <si>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</si>
  <si>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</si>
  <si>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</si>
  <si>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</si>
  <si>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</si>
  <si>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</si>
  <si>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</si>
  <si>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</si>
  <si>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</si>
  <si>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</si>
  <si>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</si>
  <si>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</si>
  <si>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</si>
  <si>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</si>
  <si>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</si>
  <si>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</si>
  <si>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</si>
  <si>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</si>
  <si>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</si>
  <si>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</si>
  <si>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</si>
  <si>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</si>
  <si>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</si>
  <si>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</si>
  <si>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</si>
  <si>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</si>
  <si>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</si>
  <si>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</si>
  <si>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</si>
  <si>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</si>
  <si>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</si>
  <si>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</si>
  <si>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</si>
  <si>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</si>
  <si>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</si>
  <si>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</si>
  <si>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</si>
  <si>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</si>
  <si>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</si>
  <si>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</si>
  <si>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</si>
  <si>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</si>
  <si>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</si>
  <si>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</si>
  <si>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</si>
  <si>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</si>
  <si>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</si>
  <si>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</si>
  <si>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</si>
  <si>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</si>
  <si>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</si>
  <si>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</si>
  <si>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</si>
  <si>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</si>
  <si>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</si>
  <si>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</si>
  <si>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</si>
  <si>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</si>
  <si>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</si>
  <si>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</si>
  <si>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</si>
  <si>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</si>
  <si>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</si>
  <si>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</si>
  <si>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</si>
  <si>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</si>
  <si>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</si>
  <si>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</si>
  <si>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</si>
  <si>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</si>
  <si>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</si>
  <si>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</si>
  <si>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</si>
  <si>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</si>
  <si>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</si>
  <si>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</si>
  <si>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</si>
  <si>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</si>
  <si>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</si>
  <si>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</si>
  <si>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</si>
  <si>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</si>
  <si>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</si>
  <si>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</si>
  <si>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</si>
  <si>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</si>
  <si>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</si>
  <si>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</si>
  <si>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</si>
  <si>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</si>
  <si>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</si>
  <si>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</si>
  <si>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</si>
  <si>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</si>
  <si>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</si>
  <si>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</si>
  <si>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</si>
  <si>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</si>
  <si>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</si>
  <si>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</si>
  <si>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</si>
  <si>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</si>
  <si>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</si>
  <si>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</si>
  <si>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</si>
  <si>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</si>
  <si>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</si>
  <si>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</si>
  <si>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</si>
  <si>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</si>
  <si>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</si>
  <si>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</si>
  <si>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</si>
  <si>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</si>
  <si>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</si>
  <si>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</si>
  <si>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</si>
  <si>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</si>
  <si>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</si>
  <si>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</si>
  <si>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</si>
  <si>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</si>
  <si>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</si>
  <si>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</si>
  <si>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</si>
  <si>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</si>
  <si>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</si>
  <si>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</si>
  <si>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</si>
  <si>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</si>
  <si>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</si>
  <si>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</si>
  <si>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</si>
  <si>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</si>
  <si>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</si>
  <si>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</si>
  <si>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</si>
  <si>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</si>
  <si>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</si>
  <si>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</si>
  <si>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</si>
  <si>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</si>
  <si>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</si>
  <si>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</si>
  <si>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</si>
  <si>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</si>
  <si>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</si>
  <si>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</si>
  <si>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</si>
  <si>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</si>
  <si>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</si>
  <si>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</si>
  <si>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</si>
  <si>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</si>
  <si>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</si>
  <si>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</si>
  <si>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</si>
  <si>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</si>
  <si>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</si>
  <si>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</si>
  <si>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</si>
  <si>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</si>
  <si>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</si>
  <si>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</si>
  <si>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</si>
  <si>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</si>
  <si>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</si>
  <si>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</si>
  <si>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</si>
  <si>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</si>
  <si>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</si>
  <si>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</si>
  <si>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</si>
  <si>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</si>
  <si>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</si>
  <si>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</si>
  <si>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</si>
  <si>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</si>
  <si>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</si>
  <si>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</si>
  <si>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</si>
  <si>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</si>
  <si>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</si>
  <si>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</si>
  <si>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</si>
  <si>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</si>
  <si>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</si>
  <si>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</si>
  <si>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</si>
  <si>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</si>
  <si>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</si>
  <si>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</si>
  <si>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</si>
  <si>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</si>
  <si>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</si>
  <si>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</si>
  <si>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</si>
  <si>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</si>
  <si>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</si>
  <si>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</si>
  <si>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</si>
  <si>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</si>
  <si>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</si>
  <si>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</si>
  <si>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</si>
  <si>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</si>
  <si>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</si>
  <si>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</si>
  <si>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</si>
  <si>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</si>
  <si>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</si>
  <si>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</si>
  <si>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</si>
  <si>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</si>
  <si>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</si>
  <si>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</si>
  <si>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</si>
  <si>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</si>
  <si>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</si>
  <si>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</si>
  <si>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</si>
  <si>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</si>
  <si>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</si>
  <si>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</si>
  <si>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</si>
  <si>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</si>
  <si>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</si>
  <si>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</si>
  <si>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</si>
  <si>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</si>
  <si>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</si>
  <si>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</si>
  <si>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</si>
  <si>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</si>
  <si>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</si>
  <si>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</si>
  <si>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</si>
  <si>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</si>
  <si>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</si>
  <si>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</si>
  <si>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</si>
  <si>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</si>
  <si>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</si>
  <si>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</si>
  <si>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</si>
  <si>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</si>
  <si>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</si>
  <si>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</si>
  <si>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</si>
  <si>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</si>
  <si>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</si>
  <si>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</si>
  <si>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</si>
  <si>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</si>
  <si>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</si>
  <si>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</si>
  <si>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</si>
  <si>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</si>
  <si>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</si>
  <si>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</si>
  <si>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</si>
  <si>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</si>
  <si>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</si>
  <si>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</si>
  <si>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</si>
  <si>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</si>
  <si>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</si>
  <si>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</si>
  <si>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</si>
  <si>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</si>
  <si>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</si>
  <si>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</si>
  <si>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</si>
  <si>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</si>
  <si>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</si>
  <si>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</si>
  <si>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</si>
  <si>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</si>
  <si>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</si>
  <si>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</si>
  <si>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</si>
  <si>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</si>
  <si>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</si>
  <si>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</si>
  <si>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</si>
  <si>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</si>
  <si>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</si>
  <si>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</si>
  <si>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</si>
  <si>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</si>
  <si>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</si>
  <si>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</si>
  <si>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</si>
  <si>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</si>
  <si>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</si>
  <si>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</si>
  <si>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</si>
  <si>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</si>
  <si>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</si>
  <si>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</si>
  <si>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</si>
  <si>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</si>
  <si>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</si>
  <si>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</si>
  <si>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</si>
  <si>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</si>
  <si>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</si>
  <si>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</si>
  <si>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</si>
  <si>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</si>
  <si>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</si>
  <si>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</si>
  <si>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</si>
  <si>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</si>
  <si>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</si>
  <si>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</si>
  <si>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</si>
  <si>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</si>
  <si>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</si>
  <si>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</si>
  <si>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</si>
  <si>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</si>
  <si>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</si>
  <si>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</si>
  <si>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</si>
  <si>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</si>
  <si>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</si>
  <si>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</si>
  <si>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</si>
  <si>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</si>
  <si>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</si>
  <si>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</si>
  <si>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</si>
  <si>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</si>
  <si>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</si>
  <si>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</si>
  <si>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</si>
  <si>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</si>
  <si>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</si>
  <si>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</si>
  <si>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</si>
  <si>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</si>
  <si>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</si>
  <si>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</si>
  <si>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</si>
  <si>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</si>
  <si>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</si>
  <si>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</si>
  <si>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</si>
  <si>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</si>
  <si>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</si>
  <si>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</si>
  <si>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</si>
  <si>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</si>
  <si>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</si>
  <si>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</si>
  <si>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</si>
  <si>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</si>
  <si>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</si>
  <si>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</si>
  <si>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</si>
  <si>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</si>
  <si>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</si>
  <si>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</si>
  <si>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</si>
  <si>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</si>
  <si>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</si>
  <si>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</si>
  <si>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</si>
  <si>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</si>
  <si>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</si>
  <si>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</si>
  <si>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</si>
  <si>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</si>
  <si>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</si>
  <si>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</si>
  <si>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</si>
  <si>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</si>
  <si>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</si>
  <si>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</si>
  <si>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</si>
  <si>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</si>
  <si>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</si>
  <si>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</si>
  <si>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</si>
  <si>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</si>
  <si>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</si>
  <si>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</si>
  <si>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</si>
  <si>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</si>
  <si>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</si>
  <si>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</si>
  <si>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</si>
  <si>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</si>
  <si>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</si>
  <si>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</si>
  <si>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</si>
  <si>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</si>
  <si>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</si>
  <si>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</si>
  <si>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</si>
  <si>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</si>
  <si>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</si>
  <si>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</si>
  <si>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</si>
  <si>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</si>
  <si>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</si>
  <si>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</si>
  <si>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</si>
  <si>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</si>
  <si>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</si>
  <si>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</si>
  <si>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</si>
  <si>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</si>
  <si>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</si>
  <si>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</si>
  <si>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</si>
  <si>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</si>
  <si>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</si>
  <si>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</si>
  <si>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</si>
  <si>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</si>
  <si>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</si>
  <si>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</si>
  <si>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</si>
  <si>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</si>
  <si>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</si>
  <si>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</si>
  <si>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</si>
  <si>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</si>
  <si>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</si>
  <si>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</si>
  <si>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</si>
  <si>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</si>
  <si>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</si>
  <si>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</si>
  <si>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</si>
  <si>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</si>
  <si>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</si>
  <si>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</si>
  <si>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</si>
  <si>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</si>
  <si>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</si>
  <si>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</si>
  <si>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</si>
  <si>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</si>
  <si>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</si>
  <si>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</si>
  <si>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</si>
  <si>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</si>
  <si>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</si>
  <si>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</si>
  <si>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</si>
  <si>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</si>
  <si>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</si>
  <si>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</si>
  <si>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</si>
  <si>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</si>
  <si>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</si>
  <si>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</si>
  <si>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</si>
  <si>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</si>
  <si>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</si>
  <si>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</si>
  <si>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</si>
  <si>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</si>
  <si>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</si>
  <si>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</si>
  <si>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</si>
  <si>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</si>
  <si>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</si>
  <si>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</si>
  <si>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</si>
  <si>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</si>
  <si>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</si>
  <si>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</si>
  <si>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</si>
  <si>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</si>
  <si>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</si>
  <si>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</si>
  <si>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</si>
  <si>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</si>
  <si>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</si>
  <si>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</si>
  <si>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</si>
  <si>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</si>
  <si>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</si>
  <si>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</si>
  <si>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</si>
  <si>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</si>
  <si>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</si>
  <si>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</si>
  <si>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</si>
  <si>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</si>
  <si>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</si>
  <si>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</si>
  <si>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</si>
  <si>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</si>
  <si>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</si>
  <si>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</si>
  <si>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</si>
  <si>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</si>
  <si>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</si>
  <si>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</si>
  <si>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</si>
  <si>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</si>
  <si>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</si>
  <si>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</si>
  <si>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</si>
  <si>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</si>
  <si>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</si>
  <si>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</si>
  <si>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</si>
  <si>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</si>
  <si>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</si>
  <si>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</si>
  <si>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</si>
  <si>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</si>
  <si>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</si>
  <si>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</si>
  <si>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</si>
  <si>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</si>
  <si>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</si>
  <si>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</si>
  <si>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</si>
  <si>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</si>
  <si>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</si>
  <si>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</si>
  <si>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</si>
  <si>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</si>
  <si>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</si>
  <si>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</si>
  <si>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</si>
  <si>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</si>
  <si>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</si>
  <si>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</si>
  <si>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</si>
  <si>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</si>
  <si>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</si>
  <si>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</si>
  <si>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</si>
  <si>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</si>
  <si>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</si>
  <si>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</si>
  <si>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</si>
  <si>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</si>
  <si>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</si>
  <si>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</si>
  <si>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</si>
  <si>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</si>
  <si>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</si>
  <si>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</si>
  <si>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</si>
  <si>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</si>
  <si>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</si>
  <si>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</si>
  <si>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</si>
  <si>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</si>
  <si>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</si>
  <si>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</si>
  <si>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</si>
  <si>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</si>
  <si>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</si>
  <si>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</si>
  <si>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</si>
  <si>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</si>
  <si>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</si>
  <si>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</si>
  <si>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</si>
  <si>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</si>
  <si>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</si>
  <si>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</si>
  <si>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</si>
  <si>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</si>
  <si>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</si>
  <si>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</si>
  <si>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</si>
  <si>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</si>
  <si>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</si>
  <si>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</si>
  <si>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</si>
  <si>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</si>
  <si>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</si>
  <si>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</si>
  <si>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</si>
  <si>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</si>
  <si>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</si>
  <si>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</si>
  <si>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</si>
  <si>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</si>
  <si>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</si>
  <si>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</si>
  <si>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</si>
  <si>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</si>
  <si>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</si>
  <si>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</si>
  <si>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</si>
  <si>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</si>
  <si>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</si>
  <si>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</si>
  <si>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</si>
  <si>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</si>
  <si>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</si>
  <si>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</si>
  <si>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</si>
  <si>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</si>
  <si>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</si>
  <si>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</si>
  <si>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</si>
  <si>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</si>
  <si>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</si>
  <si>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</si>
  <si>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</si>
  <si>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</si>
  <si>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</si>
  <si>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</si>
  <si>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</si>
  <si>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</si>
  <si>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</si>
  <si>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</si>
  <si>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</si>
  <si>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</si>
  <si>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</si>
  <si>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</si>
  <si>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</si>
  <si>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</si>
  <si>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</si>
  <si>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</si>
  <si>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</si>
  <si>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</si>
  <si>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</si>
  <si>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</si>
  <si>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</si>
  <si>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</si>
  <si>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</si>
  <si>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</si>
  <si>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</si>
  <si>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</si>
  <si>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</si>
  <si>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</si>
  <si>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</si>
  <si>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</si>
  <si>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</si>
  <si>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</si>
  <si>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</si>
  <si>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</si>
  <si>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</si>
  <si>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</si>
  <si>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</si>
  <si>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</si>
  <si>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</si>
  <si>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</si>
  <si>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</si>
  <si>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</si>
  <si>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</si>
  <si>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</si>
  <si>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</si>
  <si>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</si>
  <si>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</si>
  <si>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</si>
  <si>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</si>
  <si>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</si>
  <si>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</si>
  <si>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</si>
  <si>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</si>
  <si>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</si>
  <si>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</si>
  <si>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</si>
  <si>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</si>
  <si>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</si>
  <si>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</si>
  <si>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</si>
  <si>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</si>
  <si>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</si>
  <si>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</si>
  <si>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</si>
  <si>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</si>
  <si>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</si>
  <si>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</si>
  <si>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</si>
  <si>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</si>
  <si>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</si>
  <si>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</si>
  <si>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</si>
  <si>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</si>
  <si>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</si>
  <si>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</si>
  <si>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</si>
  <si>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</si>
  <si>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</si>
  <si>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</si>
  <si>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</si>
  <si>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</si>
  <si>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</si>
  <si>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</si>
  <si>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</si>
  <si>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</si>
  <si>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</si>
  <si>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</si>
  <si>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</si>
  <si>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</si>
  <si>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</si>
  <si>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</si>
  <si>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</si>
  <si>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</si>
  <si>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</si>
  <si>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</si>
  <si>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</si>
  <si>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</si>
  <si>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</si>
  <si>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</si>
  <si>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</si>
  <si>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</si>
  <si>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</si>
  <si>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</si>
  <si>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</si>
  <si>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</si>
  <si>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</si>
  <si>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</si>
  <si>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</si>
  <si>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</si>
  <si>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</si>
  <si>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</si>
  <si>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</si>
  <si>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</si>
  <si>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</si>
  <si>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</si>
  <si>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</si>
  <si>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</si>
  <si>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</si>
  <si>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</si>
  <si>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</si>
  <si>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</si>
  <si>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</si>
  <si>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</si>
  <si>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</si>
  <si>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</si>
  <si>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</si>
  <si>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</si>
  <si>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</si>
  <si>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</si>
  <si>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</si>
  <si>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</si>
  <si>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</si>
  <si>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</si>
  <si>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</si>
  <si>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</si>
  <si>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</si>
  <si>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</si>
  <si>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</si>
  <si>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</si>
  <si>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</si>
  <si>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</si>
  <si>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</si>
  <si>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</si>
  <si>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</si>
  <si>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</si>
  <si>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</si>
  <si>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</si>
  <si>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</si>
  <si>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</si>
  <si>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</si>
  <si>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</si>
  <si>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</si>
  <si>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</si>
  <si>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</si>
  <si>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</si>
  <si>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</si>
  <si>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</si>
  <si>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</si>
  <si>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</si>
  <si>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</si>
  <si>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</si>
  <si>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</si>
  <si>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</si>
  <si>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</si>
  <si>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</si>
  <si>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</si>
  <si>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</si>
  <si>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</si>
  <si>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</si>
  <si>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</si>
  <si>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</si>
  <si>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</si>
  <si>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</si>
  <si>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</si>
  <si>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</si>
  <si>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</si>
  <si>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</si>
  <si>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</si>
  <si>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</si>
  <si>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</si>
  <si>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</si>
  <si>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</si>
  <si>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</si>
  <si>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</si>
  <si>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</si>
  <si>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</si>
  <si>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</si>
  <si>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</si>
  <si>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</si>
  <si>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</si>
  <si>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</si>
  <si>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</si>
  <si>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</si>
  <si>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</si>
  <si>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</si>
  <si>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</si>
  <si>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</si>
  <si>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</si>
  <si>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</si>
  <si>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</si>
  <si>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</si>
  <si>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</si>
  <si>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</si>
  <si>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</si>
  <si>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</si>
  <si>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</si>
  <si>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</si>
  <si>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</si>
  <si>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</si>
  <si>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</si>
  <si>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</si>
  <si>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</si>
  <si>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</si>
  <si>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</si>
  <si>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</si>
  <si>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</si>
  <si>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</si>
  <si>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</si>
  <si>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</si>
  <si>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</si>
  <si>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</si>
  <si>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</si>
  <si>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</si>
  <si>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</si>
  <si>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</si>
  <si>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</si>
  <si>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</si>
  <si>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</si>
  <si>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</si>
  <si>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</si>
  <si>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</si>
  <si>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</si>
  <si>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</si>
  <si>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</si>
  <si>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</si>
  <si>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</si>
  <si>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</si>
  <si>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</si>
  <si>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</si>
  <si>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</si>
  <si>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</si>
  <si>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</si>
  <si>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</si>
  <si>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</si>
  <si>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</si>
  <si>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</si>
  <si>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</si>
  <si>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</si>
  <si>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</si>
  <si>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</si>
  <si>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</si>
  <si>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</si>
  <si>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</si>
  <si>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</si>
  <si>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</si>
  <si>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</si>
  <si>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</si>
  <si>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</si>
  <si>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</si>
  <si>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</si>
  <si>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</si>
  <si>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</si>
  <si>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</si>
  <si>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</si>
  <si>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</si>
  <si>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</si>
  <si>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</si>
  <si>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</si>
  <si>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</si>
  <si>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</si>
  <si>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</si>
  <si>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</si>
  <si>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</si>
  <si>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</si>
  <si>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</si>
  <si>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</si>
  <si>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</si>
  <si>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</si>
  <si>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</si>
  <si>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</si>
  <si>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</si>
  <si>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</si>
  <si>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</si>
  <si>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</si>
  <si>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</si>
  <si>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</si>
  <si>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</si>
  <si>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</si>
  <si>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</si>
  <si>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</si>
  <si>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</si>
  <si>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</si>
  <si>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</si>
  <si>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</si>
  <si>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</si>
  <si>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</si>
  <si>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</si>
  <si>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</si>
  <si>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</si>
  <si>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</si>
  <si>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</si>
  <si>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</si>
  <si>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</si>
  <si>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</si>
  <si>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</si>
  <si>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</si>
  <si>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</si>
  <si>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</si>
  <si>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</si>
  <si>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</si>
  <si>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</si>
  <si>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</si>
  <si>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</si>
  <si>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</si>
  <si>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</si>
  <si>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</si>
  <si>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</si>
  <si>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</si>
  <si>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</si>
  <si>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</si>
  <si>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</si>
  <si>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</si>
  <si>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</si>
  <si>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</si>
  <si>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</si>
  <si>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</si>
  <si>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</si>
  <si>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</si>
  <si>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</si>
  <si>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</si>
  <si>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</si>
  <si>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</si>
  <si>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</si>
  <si>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</si>
  <si>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</si>
  <si>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</si>
  <si>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</si>
  <si>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</si>
  <si>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</si>
  <si>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</si>
  <si>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</si>
  <si>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</si>
  <si>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</si>
  <si>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</si>
  <si>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</si>
  <si>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</si>
  <si>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</si>
  <si>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</si>
  <si>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</si>
  <si>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</si>
  <si>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</si>
  <si>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</si>
  <si>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</si>
  <si>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</si>
  <si>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</si>
  <si>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</si>
  <si>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</si>
  <si>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</si>
  <si>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</si>
  <si>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</si>
  <si>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</si>
  <si>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</si>
  <si>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</si>
  <si>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</si>
  <si>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</si>
  <si>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</si>
  <si>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</si>
  <si>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</si>
  <si>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</si>
  <si>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</si>
  <si>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</si>
  <si>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</si>
  <si>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</si>
  <si>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</si>
  <si>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</si>
  <si>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</si>
  <si>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</si>
  <si>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</si>
  <si>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</si>
  <si>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</si>
  <si>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</si>
  <si>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</si>
  <si>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</si>
  <si>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</si>
  <si>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</si>
  <si>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</si>
  <si>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</si>
  <si>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</si>
  <si>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</si>
  <si>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</si>
  <si>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</si>
  <si>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</si>
  <si>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</si>
  <si>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</si>
  <si>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</si>
  <si>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</si>
  <si>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</si>
  <si>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</si>
  <si>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</si>
  <si>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</si>
  <si>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</si>
  <si>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</si>
  <si>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</si>
  <si>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</si>
  <si>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</si>
  <si>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</si>
  <si>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</si>
  <si>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</si>
  <si>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</si>
  <si>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</si>
  <si>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</si>
  <si>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</si>
  <si>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</si>
  <si>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</si>
  <si>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</si>
  <si>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</si>
  <si>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</si>
  <si>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</si>
  <si>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</si>
  <si>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</si>
  <si>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</si>
  <si>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</si>
  <si>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</si>
  <si>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</si>
  <si>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</si>
  <si>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</si>
  <si>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</si>
  <si>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</si>
  <si>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</si>
  <si>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</si>
  <si>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</si>
  <si>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</si>
  <si>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</si>
  <si>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</si>
  <si>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</si>
  <si>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</si>
  <si>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</si>
  <si>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</si>
  <si>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</si>
  <si>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</si>
  <si>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</si>
  <si>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</si>
  <si>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</si>
  <si>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</si>
  <si>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</si>
  <si>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</si>
  <si>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</si>
  <si>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</si>
  <si>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</si>
  <si>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</si>
  <si>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</si>
  <si>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</si>
  <si>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</si>
  <si>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</si>
  <si>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</si>
  <si>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</si>
  <si>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</si>
  <si>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</si>
  <si>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</si>
  <si>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</si>
  <si>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</si>
  <si>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</si>
  <si>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</si>
  <si>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</si>
  <si>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</si>
  <si>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</si>
  <si>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</si>
  <si>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</si>
  <si>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</si>
  <si>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</si>
  <si>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</si>
  <si>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</si>
  <si>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</si>
  <si>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</si>
  <si>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</si>
  <si>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</si>
  <si>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</si>
  <si>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</si>
  <si>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</si>
  <si>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</si>
  <si>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</si>
  <si>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</si>
  <si>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</si>
  <si>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</si>
  <si>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</si>
  <si>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</si>
  <si>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</si>
  <si>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</si>
  <si>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</si>
  <si>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</si>
  <si>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</si>
  <si>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</si>
  <si>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</si>
  <si>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</si>
  <si>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</si>
  <si>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</si>
  <si>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</si>
  <si>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</si>
  <si>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</si>
  <si>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</si>
  <si>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</si>
  <si>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</si>
  <si>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</si>
  <si>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</si>
  <si>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</si>
  <si>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</si>
  <si>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</si>
  <si>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</si>
  <si>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</si>
  <si>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</si>
  <si>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</si>
  <si>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</si>
  <si>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</si>
  <si>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</si>
  <si>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</si>
  <si>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</si>
  <si>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</si>
  <si>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</si>
  <si>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</si>
  <si>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</si>
  <si>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</si>
  <si>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</si>
  <si>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</si>
  <si>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</si>
  <si>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</si>
  <si>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</si>
  <si>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</si>
  <si>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</si>
  <si>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</si>
  <si>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</si>
  <si>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</si>
  <si>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</si>
  <si>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</si>
  <si>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</si>
  <si>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</si>
  <si>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</si>
  <si>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</si>
  <si>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</si>
  <si>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</si>
  <si>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</si>
  <si>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</si>
  <si>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</si>
  <si>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</si>
  <si>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</si>
  <si>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</si>
  <si>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</si>
  <si>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</si>
  <si>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</si>
  <si>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</si>
  <si>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</si>
  <si>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</si>
  <si>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</si>
  <si>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</si>
  <si>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</si>
  <si>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</si>
  <si>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</si>
  <si>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</si>
  <si>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</si>
  <si>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</si>
  <si>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</si>
  <si>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</si>
  <si>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</si>
  <si>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</si>
  <si>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</si>
  <si>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</si>
  <si>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</si>
  <si>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</si>
  <si>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</si>
  <si>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</si>
  <si>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</si>
  <si>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</si>
  <si>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</si>
  <si>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</si>
  <si>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</si>
  <si>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</si>
  <si>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</si>
  <si>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</si>
  <si>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</si>
  <si>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</si>
  <si>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</si>
  <si>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</si>
  <si>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</si>
  <si>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</si>
  <si>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</si>
  <si>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</si>
  <si>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</si>
  <si>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</si>
  <si>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</si>
  <si>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</si>
  <si>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</si>
  <si>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</si>
  <si>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</si>
  <si>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</si>
  <si>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</si>
  <si>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</si>
  <si>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</si>
  <si>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</si>
  <si>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</si>
  <si>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</si>
  <si>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</si>
  <si>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</si>
  <si>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</si>
  <si>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</si>
  <si>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</si>
  <si>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</si>
  <si>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</si>
  <si>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</si>
  <si>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</si>
  <si>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</si>
  <si>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</si>
  <si>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</si>
  <si>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</si>
  <si>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</si>
  <si>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</si>
  <si>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</si>
  <si>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</si>
  <si>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</si>
  <si>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</si>
  <si>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</si>
  <si>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</si>
  <si>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</si>
  <si>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</si>
  <si>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</si>
  <si>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</si>
  <si>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</si>
  <si>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</si>
  <si>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</si>
  <si>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</si>
  <si>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</si>
  <si>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</si>
  <si>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</si>
  <si>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</si>
  <si>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</si>
  <si>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</si>
  <si>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</si>
  <si>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</si>
  <si>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</si>
  <si>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</si>
  <si>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</si>
  <si>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</si>
  <si>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</si>
  <si>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</si>
  <si>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</si>
  <si>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</si>
  <si>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</si>
  <si>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</si>
  <si>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</si>
  <si>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</si>
  <si>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</si>
  <si>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</si>
  <si>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</si>
  <si>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</si>
  <si>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</si>
  <si>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</si>
  <si>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</si>
  <si>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</si>
  <si>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</si>
  <si>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</si>
  <si>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</si>
  <si>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</si>
  <si>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</si>
  <si>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</si>
  <si>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</si>
  <si>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</si>
  <si>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</si>
  <si>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</si>
  <si>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</si>
  <si>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</si>
  <si>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</si>
  <si>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</si>
  <si>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</si>
  <si>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</si>
  <si>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</si>
  <si>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</si>
  <si>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</si>
  <si>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</si>
  <si>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</si>
  <si>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</si>
  <si>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</si>
  <si>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</si>
  <si>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</si>
  <si>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</si>
  <si>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</si>
  <si>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</si>
  <si>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</si>
  <si>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</si>
  <si>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</si>
  <si>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</si>
  <si>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</si>
  <si>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</si>
  <si>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</si>
  <si>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</si>
  <si>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</si>
  <si>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</si>
  <si>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</si>
  <si>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</si>
  <si>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</si>
  <si>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</si>
  <si>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</si>
  <si>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</si>
  <si>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</si>
  <si>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</si>
  <si>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</si>
  <si>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</si>
  <si>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</si>
  <si>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</si>
  <si>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</si>
  <si>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</si>
  <si>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</si>
  <si>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</si>
  <si>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</si>
  <si>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</si>
  <si>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</si>
  <si>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</si>
  <si>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</si>
  <si>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</si>
  <si>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</si>
  <si>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</si>
  <si>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</si>
  <si>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</si>
  <si>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</si>
  <si>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</si>
  <si>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</si>
  <si>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</si>
  <si>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</si>
  <si>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</si>
  <si>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</si>
  <si>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</si>
  <si>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</si>
  <si>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</si>
  <si>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</si>
  <si>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</si>
  <si>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</si>
  <si>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</si>
  <si>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</si>
  <si>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</si>
  <si>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</si>
  <si>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</si>
  <si>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</si>
  <si>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</si>
  <si>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</si>
  <si>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</si>
  <si>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</si>
  <si>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</si>
  <si>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</si>
  <si>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</si>
  <si>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</si>
  <si>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</si>
  <si>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</si>
  <si>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</si>
  <si>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</si>
  <si>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</si>
  <si>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</si>
  <si>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</si>
  <si>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</si>
  <si>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</si>
  <si>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</si>
  <si>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</si>
  <si>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</si>
  <si>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</si>
  <si>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</si>
  <si>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</si>
  <si>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</si>
  <si>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</si>
  <si>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</si>
  <si>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</si>
  <si>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</si>
  <si>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</si>
  <si>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</si>
  <si>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</si>
  <si>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</si>
  <si>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</si>
  <si>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</si>
  <si>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</si>
  <si>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</si>
  <si>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</si>
  <si>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</si>
  <si>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</si>
  <si>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</si>
  <si>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</si>
  <si>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</si>
  <si>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</si>
  <si>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</si>
  <si>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</si>
  <si>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</si>
  <si>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</si>
  <si>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</si>
  <si>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</si>
  <si>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</si>
  <si>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</si>
  <si>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</si>
  <si>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</si>
  <si>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</si>
  <si>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</si>
  <si>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</si>
  <si>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</si>
  <si>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</si>
  <si>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</si>
  <si>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</si>
  <si>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</si>
  <si>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</si>
  <si>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</si>
  <si>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</si>
  <si>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</si>
  <si>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</si>
  <si>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</si>
  <si>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</si>
  <si>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</si>
  <si>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</si>
  <si>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</si>
  <si>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</si>
  <si>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</si>
  <si>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</si>
  <si>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</si>
  <si>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</si>
  <si>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</si>
  <si>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</si>
  <si>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</si>
  <si>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</si>
  <si>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</si>
  <si>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</si>
  <si>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</si>
  <si>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</si>
  <si>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</si>
  <si>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</si>
  <si>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</si>
  <si>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</si>
  <si>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</si>
  <si>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</si>
  <si>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</si>
  <si>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</si>
  <si>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</si>
  <si>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</si>
  <si>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</si>
  <si>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</si>
  <si>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</si>
  <si>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</si>
  <si>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</si>
  <si>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</si>
  <si>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</si>
  <si>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</si>
  <si>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</si>
  <si>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</si>
  <si>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</si>
  <si>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</si>
  <si>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</si>
  <si>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</si>
  <si>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</si>
  <si>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</si>
  <si>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</si>
  <si>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</si>
  <si>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</si>
  <si>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</si>
  <si>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</si>
  <si>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</si>
  <si>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</si>
  <si>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</si>
  <si>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</si>
  <si>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</si>
  <si>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</si>
  <si>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</si>
  <si>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</si>
  <si>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</si>
  <si>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</si>
  <si>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</si>
  <si>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</si>
  <si>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</si>
  <si>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</si>
  <si>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</si>
  <si>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</si>
  <si>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</si>
  <si>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</si>
  <si>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</si>
  <si>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</si>
  <si>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</si>
  <si>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</si>
  <si>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</si>
  <si>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</si>
  <si>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</si>
  <si>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</si>
  <si>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</si>
  <si>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</si>
  <si>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</si>
  <si>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</si>
  <si>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</si>
  <si>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</si>
  <si>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</si>
  <si>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</si>
  <si>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</si>
  <si>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</si>
  <si>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</si>
  <si>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</si>
  <si>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</si>
  <si>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</si>
  <si>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</si>
  <si>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</si>
  <si>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</si>
  <si>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</si>
  <si>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</si>
  <si>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</si>
  <si>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</si>
  <si>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</si>
  <si>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</si>
  <si>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</si>
  <si>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</si>
  <si>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</si>
  <si>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</si>
  <si>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</si>
  <si>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</si>
  <si>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</si>
  <si>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</si>
  <si>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</si>
  <si>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</si>
  <si>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</si>
  <si>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</si>
  <si>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</si>
  <si>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</si>
  <si>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</si>
  <si>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</si>
  <si>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</si>
  <si>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</si>
  <si>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</si>
  <si>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</si>
  <si>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</si>
  <si>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</si>
  <si>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</si>
  <si>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</si>
  <si>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</si>
  <si>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</si>
  <si>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</si>
  <si>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</si>
  <si>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</si>
  <si>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</si>
  <si>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</si>
  <si>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</si>
  <si>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</si>
  <si>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</si>
  <si>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</si>
  <si>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</si>
  <si>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</si>
  <si>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</si>
  <si>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</si>
  <si>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</si>
  <si>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</si>
  <si>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</si>
  <si>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</si>
  <si>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</si>
  <si>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</si>
  <si>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</si>
  <si>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</si>
  <si>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</si>
  <si>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</si>
  <si>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</si>
  <si>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</si>
  <si>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</si>
  <si>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</si>
  <si>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</si>
  <si>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</si>
  <si>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</si>
  <si>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</si>
  <si>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</si>
  <si>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</si>
  <si>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</si>
  <si>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</si>
  <si>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</si>
  <si>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</si>
  <si>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</si>
  <si>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</si>
  <si>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</si>
  <si>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</si>
  <si>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</si>
  <si>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</si>
  <si>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</si>
  <si>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</si>
  <si>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</si>
  <si>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</si>
  <si>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</si>
  <si>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</si>
  <si>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</si>
  <si>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</si>
  <si>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</si>
  <si>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</si>
  <si>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</si>
  <si>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</si>
  <si>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</si>
  <si>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</si>
  <si>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</si>
  <si>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</si>
  <si>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</si>
  <si>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</si>
  <si>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</si>
  <si>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</si>
  <si>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</si>
  <si>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</si>
  <si>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</si>
  <si>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</si>
  <si>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</si>
  <si>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</si>
  <si>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</si>
  <si>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</si>
  <si>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</si>
  <si>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</si>
  <si>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</si>
  <si>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</si>
  <si>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</si>
  <si>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</si>
  <si>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</si>
  <si>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</si>
  <si>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</si>
  <si>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</si>
  <si>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</si>
  <si>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</si>
  <si>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</si>
  <si>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</si>
  <si>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</si>
  <si>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</si>
  <si>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</si>
  <si>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</si>
  <si>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</si>
  <si>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</si>
  <si>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</si>
  <si>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</si>
  <si>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</si>
  <si>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</si>
  <si>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</si>
  <si>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</si>
  <si>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</si>
  <si>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</si>
  <si>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</si>
  <si>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</si>
  <si>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</si>
  <si>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</si>
  <si>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</si>
  <si>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</si>
  <si>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</si>
  <si>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</si>
  <si>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</si>
  <si>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</si>
  <si>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</si>
  <si>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</si>
  <si>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</si>
  <si>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</si>
  <si>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</si>
  <si>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</si>
  <si>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</si>
  <si>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</si>
  <si>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</si>
  <si>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</si>
  <si>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</si>
  <si>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</si>
  <si>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</si>
  <si>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</si>
  <si>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</si>
  <si>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</si>
  <si>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</si>
  <si>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</si>
  <si>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</si>
  <si>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</si>
  <si>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</si>
  <si>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</si>
  <si>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</si>
  <si>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</si>
  <si>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</si>
  <si>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</si>
  <si>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</si>
  <si>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</si>
  <si>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</si>
  <si>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</si>
  <si>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</si>
  <si>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</si>
  <si>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</si>
  <si>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</si>
  <si>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</si>
  <si>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</si>
  <si>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</si>
  <si>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</si>
  <si>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</si>
  <si>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</si>
  <si>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</si>
  <si>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</si>
  <si>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</si>
  <si>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</si>
  <si>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</si>
  <si>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</si>
  <si>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</si>
  <si>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</si>
  <si>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</si>
  <si>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</si>
  <si>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</si>
  <si>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</si>
  <si>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</si>
  <si>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</si>
  <si>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</si>
  <si>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</si>
  <si>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</si>
  <si>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</si>
  <si>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</si>
  <si>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</si>
  <si>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</si>
  <si>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</si>
  <si>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</si>
  <si>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</si>
  <si>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</si>
  <si>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</si>
  <si>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</si>
  <si>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</si>
  <si>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</si>
  <si>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</si>
  <si>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</si>
  <si>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</si>
  <si>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</si>
  <si>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</si>
  <si>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</si>
  <si>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</si>
  <si>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</si>
  <si>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</si>
  <si>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</si>
  <si>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</si>
  <si>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</si>
  <si>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</si>
  <si>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</si>
  <si>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</si>
  <si>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</si>
  <si>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</si>
  <si>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</si>
  <si>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</si>
  <si>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</si>
  <si>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</si>
  <si>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</si>
  <si>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</si>
  <si>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</si>
  <si>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</si>
  <si>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</si>
  <si>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</si>
  <si>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</si>
  <si>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</si>
  <si>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</si>
  <si>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</si>
  <si>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</si>
  <si>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</si>
  <si>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</si>
  <si>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</si>
  <si>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</si>
  <si>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</si>
  <si>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</si>
  <si>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</si>
  <si>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</si>
  <si>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</si>
  <si>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</si>
  <si>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</si>
  <si>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</si>
  <si>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</si>
  <si>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</si>
  <si>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</si>
  <si>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</si>
  <si>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</si>
  <si>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</si>
  <si>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</si>
  <si>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</si>
  <si>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</si>
  <si>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</si>
  <si>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</si>
  <si>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</si>
  <si>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</si>
  <si>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</si>
  <si>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</si>
  <si>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</si>
  <si>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</si>
  <si>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</si>
  <si>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</si>
  <si>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</si>
  <si>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</si>
  <si>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</si>
  <si>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</si>
  <si>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</si>
  <si>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</si>
  <si>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</si>
  <si>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</si>
  <si>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</si>
  <si>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</si>
  <si>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</si>
  <si>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</si>
  <si>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</si>
  <si>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</si>
  <si>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</si>
  <si>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</si>
  <si>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</si>
  <si>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</si>
  <si>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</si>
  <si>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</si>
  <si>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</si>
  <si>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</si>
  <si>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</si>
  <si>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</si>
  <si>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</si>
  <si>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</si>
  <si>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</si>
  <si>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</si>
  <si>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</si>
  <si>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</si>
  <si>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</si>
  <si>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</si>
  <si>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</si>
  <si>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</si>
  <si>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</si>
  <si>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</si>
  <si>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</si>
  <si>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</si>
  <si>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</si>
  <si>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</si>
  <si>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</si>
  <si>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</si>
  <si>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</si>
  <si>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</si>
  <si>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</si>
  <si>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</si>
  <si>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</si>
  <si>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</si>
  <si>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</si>
  <si>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</si>
  <si>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</si>
  <si>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</si>
  <si>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</si>
  <si>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</si>
  <si>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</si>
  <si>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</si>
  <si>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</si>
  <si>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</si>
  <si>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</si>
  <si>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</si>
  <si>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</si>
  <si>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</si>
  <si>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</si>
  <si>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</si>
  <si>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</si>
  <si>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</si>
  <si>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</si>
  <si>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</si>
  <si>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</si>
  <si>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</si>
  <si>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</si>
  <si>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</si>
  <si>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</si>
  <si>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</si>
  <si>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</si>
  <si>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</si>
  <si>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</si>
  <si>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</si>
  <si>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</si>
  <si>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</si>
  <si>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</si>
  <si>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</si>
  <si>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</si>
  <si>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</si>
  <si>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</si>
  <si>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</si>
  <si>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</si>
  <si>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</si>
  <si>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</si>
  <si>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</si>
  <si>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</si>
  <si>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</si>
  <si>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</si>
  <si>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</si>
  <si>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</si>
  <si>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</si>
  <si>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</si>
  <si>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</si>
  <si>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</si>
  <si>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</si>
  <si>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</si>
  <si>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</si>
  <si>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</si>
  <si>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</si>
  <si>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</si>
  <si>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</si>
  <si>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</si>
  <si>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</si>
  <si>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</si>
  <si>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</si>
  <si>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</si>
  <si>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</si>
  <si>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</si>
  <si>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</si>
  <si>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</si>
  <si>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</si>
  <si>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</si>
  <si>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</si>
  <si>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</si>
  <si>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</si>
  <si>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</si>
  <si>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</si>
  <si>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</si>
  <si>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</si>
  <si>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</si>
  <si>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</si>
  <si>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</si>
  <si>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</si>
  <si>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</si>
  <si>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</si>
  <si>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</si>
  <si>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</si>
  <si>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</si>
  <si>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</si>
  <si>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</si>
  <si>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</si>
  <si>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</si>
  <si>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</si>
  <si>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</si>
  <si>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</si>
  <si>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</si>
  <si>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</si>
  <si>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</si>
  <si>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</si>
  <si>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</si>
  <si>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</si>
  <si>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</si>
  <si>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</si>
  <si>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</si>
  <si>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</si>
  <si>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</si>
  <si>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</si>
  <si>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</si>
  <si>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</si>
  <si>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</si>
  <si>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</si>
  <si>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</si>
  <si>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</si>
  <si>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</si>
  <si>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</si>
  <si>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</si>
  <si>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</si>
  <si>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</si>
  <si>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</si>
  <si>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</si>
  <si>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</si>
  <si>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</si>
  <si>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</si>
  <si>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</si>
  <si>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</si>
  <si>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</si>
  <si>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</si>
  <si>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</si>
  <si>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</si>
  <si>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</si>
  <si>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</si>
  <si>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</si>
  <si>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</si>
  <si>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</si>
  <si>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</si>
  <si>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</si>
  <si>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</si>
  <si>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</si>
  <si>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</si>
  <si>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</si>
  <si>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</si>
  <si>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</si>
  <si>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</si>
  <si>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</si>
  <si>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</si>
  <si>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</si>
  <si>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</si>
  <si>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</si>
  <si>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</si>
  <si>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</si>
  <si>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</si>
  <si>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</si>
  <si>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</si>
  <si>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</si>
  <si>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</si>
  <si>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</si>
  <si>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</si>
  <si>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</si>
  <si>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</si>
  <si>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</si>
  <si>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</si>
  <si>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</si>
  <si>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</si>
  <si>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</si>
  <si>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</si>
  <si>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</si>
  <si>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</si>
  <si>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</si>
  <si>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</si>
  <si>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</si>
  <si>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</si>
  <si>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</si>
  <si>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</si>
  <si>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</si>
  <si>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</si>
  <si>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</si>
  <si>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</si>
  <si>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</si>
  <si>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</si>
  <si>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</si>
  <si>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</si>
  <si>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</si>
  <si>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</si>
  <si>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</si>
  <si>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</si>
  <si>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</si>
  <si>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</si>
  <si>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</si>
  <si>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</si>
  <si>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</si>
  <si>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</si>
  <si>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</si>
  <si>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</si>
  <si>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</si>
  <si>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</si>
  <si>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</si>
  <si>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</si>
  <si>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</si>
  <si>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</si>
  <si>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</si>
  <si>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</si>
  <si>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</si>
  <si>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</si>
  <si>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</si>
  <si>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</si>
  <si>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</si>
  <si>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</si>
  <si>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</si>
  <si>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</si>
  <si>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</si>
  <si>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</si>
  <si>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</si>
  <si>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</si>
  <si>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</si>
  <si>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</si>
  <si>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</si>
  <si>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</si>
  <si>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</si>
  <si>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</si>
  <si>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</si>
  <si>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</si>
  <si>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</si>
  <si>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</si>
  <si>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</si>
  <si>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</si>
  <si>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</si>
  <si>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</si>
  <si>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</si>
  <si>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</si>
  <si>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</si>
  <si>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</si>
  <si>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</si>
  <si>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</si>
  <si>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</si>
  <si>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</si>
  <si>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</si>
  <si>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</si>
  <si>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</si>
  <si>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</si>
  <si>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</si>
  <si>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</si>
  <si>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</si>
  <si>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</si>
  <si>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</si>
  <si>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</si>
  <si>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</si>
  <si>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</si>
  <si>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</si>
  <si>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</si>
  <si>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</si>
  <si>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</si>
  <si>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</si>
  <si>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</si>
  <si>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</si>
  <si>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</si>
  <si>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</si>
  <si>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</si>
  <si>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</si>
  <si>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</si>
  <si>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</si>
  <si>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</si>
  <si>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</si>
  <si>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</si>
  <si>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</si>
  <si>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</si>
  <si>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</si>
  <si>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</si>
  <si>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</si>
  <si>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</si>
  <si>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</si>
  <si>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</si>
  <si>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</si>
  <si>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</si>
  <si>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</si>
  <si>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</si>
  <si>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</si>
  <si>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</si>
  <si>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</si>
  <si>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</si>
  <si>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</si>
  <si>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</si>
  <si>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</si>
  <si>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</si>
  <si>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</si>
  <si>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</si>
  <si>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</si>
  <si>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</si>
  <si>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</si>
  <si>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</si>
  <si>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</si>
  <si>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</si>
  <si>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</si>
  <si>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</si>
  <si>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</si>
  <si>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</si>
  <si>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</si>
  <si>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</si>
  <si>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</si>
  <si>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</si>
  <si>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</si>
  <si>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</si>
  <si>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</si>
  <si>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</si>
  <si>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</si>
  <si>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</si>
  <si>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</si>
  <si>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</si>
  <si>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</si>
  <si>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</si>
  <si>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</si>
  <si>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</si>
  <si>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</si>
  <si>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</si>
  <si>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</si>
  <si>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</si>
  <si>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</si>
  <si>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</si>
  <si>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</si>
  <si>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</si>
  <si>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</si>
  <si>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</si>
  <si>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</si>
  <si>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</si>
  <si>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</si>
  <si>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</si>
  <si>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</si>
  <si>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</si>
  <si>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</si>
  <si>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</si>
  <si>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</si>
  <si>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</si>
  <si>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</si>
  <si>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</si>
  <si>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</si>
  <si>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</si>
  <si>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</si>
  <si>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</si>
  <si>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</si>
  <si>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</si>
  <si>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</si>
  <si>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</si>
  <si>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</si>
  <si>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</si>
  <si>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</si>
  <si>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</si>
  <si>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</si>
  <si>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</si>
  <si>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</si>
  <si>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</si>
  <si>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</si>
  <si>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</si>
  <si>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</si>
  <si>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</si>
  <si>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</si>
  <si>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</si>
  <si>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</si>
  <si>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</si>
  <si>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</si>
  <si>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</si>
  <si>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</si>
  <si>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</si>
  <si>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</si>
  <si>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</si>
  <si>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</si>
  <si>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</si>
  <si>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</si>
  <si>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</si>
  <si>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</si>
  <si>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</si>
  <si>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</si>
  <si>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</si>
  <si>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</si>
  <si>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</si>
  <si>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</si>
  <si>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</si>
  <si>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</si>
  <si>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</si>
  <si>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</si>
  <si>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</si>
  <si>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</si>
  <si>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</si>
  <si>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</si>
  <si>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</si>
  <si>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</si>
  <si>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</si>
  <si>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</si>
  <si>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</si>
  <si>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</si>
  <si>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</si>
  <si>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</si>
  <si>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</si>
  <si>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</si>
  <si>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</si>
  <si>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</si>
  <si>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</si>
  <si>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</si>
  <si>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</si>
  <si>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</si>
  <si>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</si>
  <si>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</si>
  <si>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</si>
  <si>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</si>
  <si>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</si>
  <si>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</si>
  <si>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</si>
  <si>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</si>
  <si>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</si>
  <si>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</si>
  <si>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</si>
  <si>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</si>
  <si>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</si>
  <si>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</si>
  <si>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</si>
  <si>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</si>
  <si>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</si>
  <si>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</si>
  <si>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</si>
  <si>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</si>
  <si>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</si>
  <si>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</si>
  <si>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</si>
  <si>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</si>
  <si>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</si>
  <si>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</si>
  <si>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</si>
  <si>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</si>
  <si>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</si>
  <si>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</si>
  <si>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</si>
  <si>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</si>
  <si>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</si>
  <si>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</si>
  <si>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</si>
  <si>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</si>
  <si>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</si>
  <si>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</si>
  <si>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</si>
  <si>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</si>
  <si>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</si>
  <si>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</si>
  <si>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</si>
  <si>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</si>
  <si>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</si>
  <si>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</si>
  <si>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</si>
  <si>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</si>
  <si>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</si>
  <si>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</si>
  <si>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</si>
  <si>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</si>
  <si>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</si>
  <si>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</si>
  <si>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</si>
  <si>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</si>
  <si>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</si>
  <si>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</si>
  <si>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</si>
  <si>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</si>
  <si>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</si>
  <si>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</si>
  <si>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</si>
  <si>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</si>
  <si>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</si>
  <si>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</si>
  <si>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</si>
  <si>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</si>
  <si>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</si>
  <si>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</si>
  <si>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</si>
  <si>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</si>
  <si>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</si>
  <si>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</si>
  <si>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</si>
  <si>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</si>
  <si>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</si>
  <si>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</si>
  <si>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</si>
  <si>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</si>
  <si>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</si>
  <si>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</si>
  <si>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</si>
  <si>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</si>
  <si>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</si>
  <si>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</si>
  <si>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</si>
  <si>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</si>
  <si>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</si>
  <si>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</si>
  <si>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</si>
  <si>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</si>
  <si>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</si>
  <si>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</si>
  <si>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</si>
  <si>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</si>
  <si>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</si>
  <si>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</si>
  <si>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</si>
  <si>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</si>
  <si>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</si>
  <si>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</si>
  <si>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</si>
  <si>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</si>
  <si>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</si>
  <si>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</si>
  <si>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</si>
  <si>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</si>
  <si>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</si>
  <si>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</si>
  <si>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</si>
  <si>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</si>
  <si>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</si>
  <si>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</si>
  <si>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</si>
  <si>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</si>
  <si>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</si>
  <si>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</si>
  <si>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</si>
  <si>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</si>
  <si>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</si>
  <si>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</si>
  <si>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</si>
  <si>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</si>
  <si>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</si>
  <si>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</si>
  <si>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</si>
  <si>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</si>
  <si>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</si>
  <si>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</si>
  <si>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</si>
  <si>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</si>
  <si>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</si>
  <si>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</si>
  <si>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</si>
  <si>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</si>
  <si>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</si>
  <si>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</si>
  <si>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</si>
  <si>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</si>
  <si>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</si>
  <si>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</si>
  <si>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</si>
  <si>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</si>
  <si>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</si>
  <si>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</si>
  <si>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</si>
  <si>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</si>
  <si>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</si>
  <si>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</si>
  <si>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</si>
  <si>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</si>
  <si>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</si>
  <si>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</si>
  <si>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</si>
  <si>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</si>
  <si>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</si>
  <si>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</si>
  <si>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</si>
  <si>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</si>
  <si>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</si>
  <si>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</si>
  <si>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</si>
  <si>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</si>
  <si>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</si>
  <si>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</si>
  <si>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</si>
  <si>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</si>
  <si>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</si>
  <si>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</si>
  <si>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</si>
  <si>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</si>
  <si>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</si>
  <si>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</si>
  <si>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</si>
  <si>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</si>
  <si>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</si>
  <si>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</si>
  <si>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</si>
  <si>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</si>
  <si>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</si>
  <si>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</si>
  <si>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</si>
  <si>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</si>
  <si>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</si>
  <si>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</si>
  <si>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</si>
  <si>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</si>
  <si>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</si>
  <si>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</si>
  <si>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</si>
  <si>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</si>
  <si>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</si>
  <si>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</si>
  <si>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</si>
  <si>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</si>
  <si>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</si>
  <si>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</si>
  <si>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</si>
  <si>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</si>
  <si>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</si>
  <si>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</si>
  <si>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</si>
  <si>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</si>
  <si>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</si>
  <si>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</si>
  <si>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</si>
  <si>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</si>
  <si>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</si>
  <si>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</si>
  <si>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</si>
  <si>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</si>
  <si>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</si>
  <si>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</si>
  <si>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</si>
  <si>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</si>
  <si>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</si>
  <si>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</si>
  <si>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</si>
  <si>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</si>
  <si>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</si>
  <si>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</si>
  <si>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</si>
  <si>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</si>
  <si>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</si>
  <si>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</si>
  <si>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</si>
  <si>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</si>
  <si>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</si>
  <si>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</si>
  <si>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</si>
  <si>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</si>
  <si>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</si>
  <si>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</si>
  <si>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</si>
  <si>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</si>
  <si>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</si>
  <si>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</si>
  <si>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</si>
  <si>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</si>
  <si>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</si>
  <si>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</si>
  <si>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</si>
  <si>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</si>
  <si>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</si>
  <si>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</si>
  <si>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</si>
  <si>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</si>
  <si>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</si>
  <si>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</si>
  <si>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</si>
  <si>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</si>
  <si>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</si>
  <si>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</si>
  <si>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</si>
  <si>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</si>
  <si>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</si>
  <si>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</si>
  <si>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</si>
  <si>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</si>
  <si>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</si>
  <si>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</si>
  <si>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</si>
  <si>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</si>
  <si>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</si>
  <si>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</si>
  <si>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</si>
  <si>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</si>
  <si>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</si>
  <si>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</si>
  <si>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</si>
  <si>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</si>
  <si>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</si>
  <si>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</si>
  <si>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</si>
  <si>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</si>
  <si>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</si>
  <si>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</si>
  <si>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</si>
  <si>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</si>
  <si>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</si>
  <si>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</si>
  <si>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</si>
  <si>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</si>
  <si>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</si>
  <si>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</si>
  <si>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</si>
  <si>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</si>
  <si>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</si>
  <si>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</si>
  <si>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</si>
  <si>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</si>
  <si>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</si>
  <si>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</si>
  <si>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</si>
  <si>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</si>
  <si>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</si>
  <si>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</si>
  <si>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</si>
  <si>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</si>
  <si>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</si>
  <si>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</si>
  <si>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</si>
  <si>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</si>
  <si>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</si>
  <si>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</si>
  <si>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</si>
  <si>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</si>
  <si>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</si>
  <si>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</si>
  <si>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</si>
  <si>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</si>
  <si>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</si>
  <si>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</si>
  <si>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</si>
  <si>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</si>
  <si>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</si>
  <si>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</si>
  <si>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</si>
  <si>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</si>
  <si>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</si>
  <si>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</si>
  <si>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</si>
  <si>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</si>
  <si>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</si>
  <si>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</si>
  <si>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</si>
  <si>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</si>
  <si>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</si>
  <si>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</si>
  <si>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</si>
  <si>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</si>
  <si>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</si>
  <si>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</si>
  <si>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</si>
  <si>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</si>
  <si>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</si>
  <si>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</si>
  <si>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</si>
  <si>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</si>
  <si>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</si>
  <si>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</si>
  <si>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</si>
  <si>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</si>
  <si>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</si>
  <si>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</si>
  <si>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</si>
  <si>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</si>
  <si>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</si>
  <si>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</si>
  <si>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</si>
  <si>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</si>
  <si>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</si>
  <si>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</si>
  <si>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</si>
  <si>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</si>
  <si>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</si>
  <si>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</si>
  <si>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</si>
  <si>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</si>
  <si>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</si>
  <si>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</si>
  <si>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</si>
  <si>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</si>
  <si>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</si>
  <si>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</si>
  <si>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</si>
  <si>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</si>
  <si>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</si>
  <si>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</si>
  <si>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</si>
  <si>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</si>
  <si>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</si>
  <si>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</si>
  <si>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</si>
  <si>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</si>
  <si>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</si>
  <si>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</si>
  <si>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</si>
  <si>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</si>
  <si>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</si>
  <si>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</si>
  <si>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</si>
  <si>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</si>
  <si>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</si>
  <si>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</si>
  <si>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</si>
  <si>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</si>
  <si>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</si>
  <si>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</si>
  <si>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</si>
  <si>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</si>
  <si>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</si>
  <si>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</si>
  <si>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</si>
  <si>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</si>
  <si>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</si>
  <si>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</si>
  <si>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</si>
  <si>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</si>
  <si>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</si>
  <si>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</si>
  <si>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</si>
  <si>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</si>
  <si>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</si>
  <si>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</si>
  <si>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</si>
  <si>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</si>
  <si>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</si>
  <si>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</si>
  <si>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</si>
  <si>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</si>
  <si>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</si>
  <si>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</si>
  <si>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</si>
  <si>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</si>
  <si>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</si>
  <si>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</si>
  <si>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</si>
  <si>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</si>
  <si>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</si>
  <si>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</si>
  <si>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</si>
  <si>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</si>
  <si>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</si>
  <si>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</si>
  <si>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</si>
  <si>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</si>
  <si>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</si>
  <si>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</si>
  <si>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</si>
  <si>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</si>
  <si>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</si>
  <si>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</si>
  <si>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</si>
  <si>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</si>
  <si>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</si>
  <si>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</si>
  <si>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</si>
  <si>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</si>
  <si>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</si>
  <si>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</si>
  <si>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</si>
  <si>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</si>
  <si>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</si>
  <si>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</si>
  <si>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</si>
  <si>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</si>
  <si>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</si>
  <si>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</si>
  <si>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</si>
  <si>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</si>
  <si>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</si>
  <si>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</si>
  <si>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</si>
  <si>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</si>
  <si>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</si>
  <si>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</si>
  <si>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</si>
  <si>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</si>
  <si>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</si>
  <si>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</si>
  <si>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</si>
  <si>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</si>
  <si>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</si>
  <si>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</si>
  <si>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</si>
  <si>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</si>
  <si>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</si>
  <si>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</si>
  <si>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</si>
  <si>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</si>
  <si>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</si>
  <si>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</si>
  <si>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</si>
  <si>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</si>
  <si>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</si>
  <si>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</si>
  <si>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</si>
  <si>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</si>
  <si>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</si>
  <si>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</si>
  <si>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</si>
  <si>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</si>
  <si>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</si>
  <si>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</si>
  <si>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</si>
  <si>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</si>
  <si>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</si>
  <si>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</si>
  <si>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</si>
  <si>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</si>
  <si>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</si>
  <si>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</si>
  <si>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</si>
  <si>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</si>
  <si>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</si>
  <si>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</si>
  <si>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</si>
  <si>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</si>
  <si>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</si>
  <si>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</si>
  <si>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</si>
  <si>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</si>
  <si>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</si>
  <si>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</si>
  <si>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</si>
  <si>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</si>
  <si>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</si>
  <si>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</si>
  <si>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</si>
  <si>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</si>
  <si>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</si>
  <si>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</si>
  <si>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</si>
  <si>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</si>
  <si>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</si>
  <si>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</si>
  <si>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</si>
  <si>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</si>
  <si>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</si>
  <si>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</si>
  <si>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</si>
  <si>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</si>
  <si>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</si>
  <si>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</si>
  <si>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</si>
  <si>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</si>
  <si>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</si>
  <si>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</si>
  <si>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</si>
  <si>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</si>
  <si>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</si>
  <si>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</si>
  <si>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</si>
  <si>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</si>
  <si>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</si>
  <si>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</si>
  <si>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</si>
  <si>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</si>
  <si>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</si>
  <si>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</si>
  <si>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</si>
  <si>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</si>
  <si>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</si>
  <si>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</si>
  <si>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</si>
  <si>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</si>
  <si>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</si>
  <si>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</si>
  <si>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</si>
  <si>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</si>
  <si>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</si>
  <si>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</si>
  <si>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</si>
  <si>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</si>
  <si>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</si>
  <si>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</si>
  <si>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</si>
  <si>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</si>
  <si>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</si>
  <si>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</si>
  <si>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</si>
  <si>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</si>
  <si>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</si>
  <si>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</si>
  <si>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</si>
  <si>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</si>
  <si>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</si>
  <si>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</si>
  <si>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</si>
  <si>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</si>
  <si>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</si>
  <si>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</si>
  <si>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</si>
  <si>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</si>
  <si>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</si>
  <si>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</si>
  <si>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</si>
  <si>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</si>
  <si>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</si>
  <si>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</si>
  <si>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</si>
  <si>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</si>
  <si>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</si>
  <si>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</si>
  <si>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</si>
  <si>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</si>
  <si>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</si>
  <si>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</si>
  <si>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</si>
  <si>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</si>
  <si>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</si>
  <si>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</si>
  <si>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</si>
  <si>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</si>
  <si>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</si>
  <si>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</si>
  <si>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</si>
  <si>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</si>
  <si>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</si>
  <si>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</si>
  <si>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</si>
  <si>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</si>
  <si>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</si>
  <si>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</si>
  <si>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</si>
  <si>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</si>
  <si>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</si>
  <si>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</si>
  <si>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</si>
  <si>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</si>
  <si>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</si>
  <si>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</si>
  <si>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</si>
  <si>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</si>
  <si>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</si>
  <si>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</si>
  <si>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</si>
  <si>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</si>
  <si>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</si>
  <si>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</si>
  <si>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</si>
  <si>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</si>
  <si>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</si>
  <si>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</si>
  <si>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</si>
  <si>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</si>
  <si>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</si>
  <si>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</si>
  <si>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</si>
  <si>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</si>
  <si>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</si>
  <si>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</si>
  <si>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</si>
  <si>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</si>
  <si>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</si>
  <si>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</si>
  <si>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</si>
  <si>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</si>
  <si>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</si>
  <si>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</si>
  <si>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</si>
  <si>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</si>
  <si>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</si>
  <si>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</si>
  <si>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</si>
  <si>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</si>
  <si>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</si>
  <si>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</si>
  <si>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</si>
  <si>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</si>
  <si>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</si>
  <si>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</si>
  <si>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</si>
  <si>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</si>
  <si>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</si>
  <si>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</si>
  <si>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</si>
  <si>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</si>
  <si>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</si>
  <si>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</si>
  <si>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</si>
  <si>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</si>
  <si>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</si>
  <si>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</si>
  <si>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</si>
  <si>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</si>
  <si>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</si>
  <si>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</si>
  <si>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</si>
  <si>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</si>
  <si>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</si>
  <si>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</si>
  <si>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</si>
  <si>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</si>
  <si>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</si>
  <si>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</si>
  <si>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</si>
  <si>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</si>
  <si>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</si>
  <si>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</si>
  <si>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</si>
  <si>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</si>
  <si>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</si>
  <si>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</si>
  <si>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</si>
  <si>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</si>
  <si>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</si>
  <si>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</si>
  <si>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</si>
  <si>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</si>
  <si>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</si>
  <si>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</si>
  <si>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</si>
  <si>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</si>
  <si>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</si>
  <si>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</si>
  <si>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</si>
  <si>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</si>
  <si>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</si>
  <si>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</si>
  <si>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</si>
  <si>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</si>
  <si>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</si>
  <si>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</si>
  <si>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</si>
  <si>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</si>
  <si>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</si>
  <si>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</si>
  <si>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</si>
  <si>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</si>
  <si>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</si>
  <si>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</si>
  <si>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</si>
  <si>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</si>
  <si>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</si>
  <si>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</si>
  <si>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</si>
  <si>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</si>
  <si>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</si>
  <si>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</si>
  <si>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</si>
  <si>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</si>
  <si>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</si>
  <si>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</si>
  <si>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</si>
  <si>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</si>
  <si>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</si>
  <si>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</si>
  <si>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</si>
  <si>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</si>
  <si>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</si>
  <si>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</si>
  <si>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</si>
  <si>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</si>
  <si>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</si>
  <si>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</si>
  <si>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</si>
  <si>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</si>
  <si>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</si>
  <si>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</si>
  <si>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</si>
  <si>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</si>
  <si>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</si>
  <si>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</si>
  <si>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</si>
  <si>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</si>
  <si>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</si>
  <si>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</si>
  <si>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</si>
  <si>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</si>
  <si>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</si>
  <si>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</si>
  <si>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</si>
  <si>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</si>
  <si>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</si>
  <si>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</si>
  <si>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</si>
  <si>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</si>
  <si>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</si>
  <si>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</si>
  <si>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</si>
  <si>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</si>
  <si>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</si>
  <si>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</si>
  <si>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</si>
  <si>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</si>
  <si>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</si>
  <si>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</si>
  <si>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</si>
  <si>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</si>
  <si>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</si>
  <si>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</si>
  <si>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</si>
  <si>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</si>
  <si>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</si>
  <si>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</si>
  <si>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</si>
  <si>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</si>
  <si>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</si>
  <si>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</si>
  <si>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</si>
  <si>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</si>
  <si>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</si>
  <si>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</si>
  <si>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</si>
  <si>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</si>
  <si>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</si>
  <si>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</si>
  <si>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</si>
  <si>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</si>
  <si>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</si>
  <si>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</si>
  <si>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</si>
  <si>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</si>
  <si>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</si>
  <si>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</si>
  <si>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</si>
  <si>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</si>
  <si>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</si>
  <si>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</si>
  <si>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</si>
  <si>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</si>
  <si>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</si>
  <si>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</si>
  <si>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</si>
  <si>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</si>
  <si>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</si>
  <si>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</si>
  <si>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</si>
  <si>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</si>
  <si>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</si>
  <si>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</si>
  <si>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</si>
  <si>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</si>
  <si>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</si>
  <si>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</si>
  <si>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</si>
  <si>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</si>
  <si>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</si>
  <si>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</si>
  <si>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</si>
  <si>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</si>
  <si>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</si>
  <si>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</si>
  <si>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</si>
  <si>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</si>
  <si>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</si>
  <si>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</si>
  <si>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</si>
  <si>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</si>
  <si>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</si>
  <si>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</si>
  <si>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</si>
  <si>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</si>
  <si>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</si>
  <si>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</si>
  <si>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</si>
  <si>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</si>
  <si>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</si>
  <si>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</si>
  <si>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</si>
  <si>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</si>
  <si>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</si>
  <si>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</si>
  <si>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</si>
  <si>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</si>
  <si>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</si>
  <si>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</si>
  <si>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</si>
  <si>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</si>
  <si>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</si>
  <si>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</si>
  <si>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</si>
  <si>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</si>
  <si>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</si>
  <si>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</si>
  <si>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</si>
  <si>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</si>
  <si>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</si>
  <si>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</si>
  <si>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</si>
  <si>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</si>
  <si>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</si>
  <si>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</si>
  <si>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</si>
  <si>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</si>
  <si>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</si>
  <si>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</si>
  <si>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</si>
  <si>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</si>
  <si>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</si>
  <si>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</si>
  <si>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</si>
  <si>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</si>
  <si>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</si>
  <si>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</si>
  <si>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</si>
  <si>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</si>
  <si>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</si>
  <si>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</si>
  <si>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</si>
  <si>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</si>
  <si>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</si>
  <si>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</si>
  <si>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</si>
  <si>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</si>
  <si>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</si>
  <si>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</si>
  <si>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</si>
  <si>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</si>
  <si>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</si>
  <si>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</si>
  <si>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</si>
  <si>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</si>
  <si>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</si>
  <si>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</si>
  <si>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</si>
  <si>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</si>
  <si>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</si>
  <si>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</si>
  <si>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</si>
  <si>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</si>
  <si>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</si>
  <si>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</si>
  <si>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</si>
  <si>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</si>
  <si>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</si>
  <si>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</si>
  <si>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</si>
  <si>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</si>
  <si>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</si>
  <si>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</si>
  <si>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</si>
  <si>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</si>
  <si>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</si>
  <si>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</si>
  <si>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</si>
  <si>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</si>
  <si>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</si>
  <si>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</si>
  <si>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</si>
  <si>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</si>
  <si>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</si>
  <si>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</si>
  <si>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</si>
  <si>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</si>
  <si>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</si>
  <si>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</si>
  <si>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</si>
  <si>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</si>
  <si>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</si>
  <si>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</si>
  <si>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</si>
  <si>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</si>
  <si>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</si>
  <si>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</si>
  <si>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</si>
  <si>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</si>
  <si>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</si>
  <si>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</si>
  <si>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</si>
  <si>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</si>
  <si>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</si>
  <si>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</si>
  <si>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</si>
  <si>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</si>
  <si>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</si>
  <si>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</si>
  <si>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</si>
  <si>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</si>
  <si>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</si>
  <si>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</si>
  <si>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</si>
  <si>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</si>
  <si>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</si>
  <si>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</si>
  <si>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</si>
  <si>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</si>
  <si>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</si>
  <si>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</si>
  <si>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</si>
  <si>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</si>
  <si>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</si>
  <si>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</si>
  <si>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</si>
  <si>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</si>
  <si>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</si>
  <si>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</si>
  <si>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</si>
  <si>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</si>
  <si>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</si>
  <si>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</si>
  <si>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</si>
  <si>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</si>
  <si>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</si>
  <si>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</si>
  <si>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</si>
  <si>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</si>
  <si>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</si>
  <si>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</si>
  <si>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</si>
  <si>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</si>
  <si>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</si>
  <si>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</si>
  <si>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</si>
  <si>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</si>
  <si>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</si>
  <si>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</si>
  <si>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</si>
  <si>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</si>
  <si>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</si>
  <si>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</si>
  <si>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</si>
  <si>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</si>
  <si>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</si>
  <si>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</si>
  <si>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</si>
  <si>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</si>
  <si>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</si>
  <si>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</si>
  <si>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</si>
  <si>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</si>
  <si>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</si>
  <si>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</si>
  <si>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</si>
  <si>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</si>
  <si>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</si>
  <si>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</si>
  <si>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</si>
  <si>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</si>
  <si>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</si>
  <si>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</si>
  <si>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</si>
  <si>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</si>
  <si>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</si>
  <si>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</si>
  <si>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</si>
  <si>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</si>
  <si>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</si>
  <si>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</si>
  <si>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</si>
  <si>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</si>
  <si>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</si>
  <si>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</si>
  <si>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</si>
  <si>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</si>
  <si>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</si>
  <si>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</si>
  <si>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</si>
  <si>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</si>
  <si>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</si>
  <si>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</si>
  <si>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</si>
  <si>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</si>
  <si>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</si>
  <si>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</si>
  <si>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</si>
  <si>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</si>
  <si>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</si>
  <si>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</si>
  <si>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</si>
  <si>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</si>
  <si>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</si>
  <si>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</si>
  <si>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</si>
  <si>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</si>
  <si>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</si>
  <si>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</si>
  <si>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</si>
  <si>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</si>
  <si>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</si>
  <si>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</si>
  <si>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</si>
  <si>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</si>
  <si>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</si>
  <si>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</si>
  <si>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</si>
  <si>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</si>
  <si>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</si>
  <si>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</si>
  <si>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</si>
  <si>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</si>
  <si>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</si>
  <si>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</si>
  <si>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</si>
  <si>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</si>
  <si>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</si>
  <si>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</si>
  <si>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</si>
  <si>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</si>
  <si>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</si>
  <si>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</si>
  <si>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</si>
  <si>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</si>
  <si>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</si>
  <si>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</si>
  <si>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</si>
  <si>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</si>
  <si>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</si>
  <si>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</si>
  <si>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</si>
  <si>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</si>
  <si>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</si>
  <si>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</si>
  <si>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</si>
  <si>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</si>
  <si>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</si>
  <si>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</si>
  <si>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</si>
  <si>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</si>
  <si>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</si>
  <si>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</si>
  <si>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</si>
  <si>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</si>
  <si>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</si>
  <si>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</si>
  <si>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</si>
  <si>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</si>
  <si>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</si>
  <si>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</si>
  <si>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</si>
  <si>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</si>
  <si>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</si>
  <si>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</si>
  <si>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</si>
  <si>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</si>
  <si>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</si>
  <si>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</si>
  <si>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</si>
  <si>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</si>
  <si>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</si>
  <si>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</si>
  <si>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</si>
  <si>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</si>
  <si>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</si>
  <si>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</si>
  <si>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</si>
  <si>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</si>
  <si>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</si>
  <si>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</si>
  <si>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</si>
  <si>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</si>
  <si>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</si>
  <si>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</si>
  <si>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</si>
  <si>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</si>
  <si>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</si>
  <si>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</si>
  <si>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</si>
  <si>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</si>
  <si>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</si>
  <si>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</si>
  <si>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</si>
  <si>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</si>
  <si>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</si>
  <si>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</si>
  <si>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</si>
  <si>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</si>
  <si>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</si>
  <si>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</si>
  <si>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</si>
  <si>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</si>
  <si>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</si>
  <si>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</si>
  <si>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</si>
  <si>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</si>
  <si>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</si>
  <si>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</si>
  <si>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</si>
  <si>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</si>
  <si>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</si>
  <si>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</si>
  <si>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</si>
  <si>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</si>
  <si>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</si>
  <si>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</si>
  <si>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</si>
  <si>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</si>
  <si>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</si>
  <si>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</si>
  <si>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</si>
  <si>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</si>
  <si>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</si>
  <si>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</si>
  <si>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</si>
  <si>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</si>
  <si>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</si>
  <si>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</si>
  <si>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</si>
  <si>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</si>
  <si>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</si>
  <si>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</si>
  <si>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</si>
  <si>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</si>
  <si>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</si>
  <si>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</si>
  <si>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</si>
  <si>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</si>
  <si>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</si>
  <si>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</si>
  <si>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</si>
  <si>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</si>
  <si>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</si>
  <si>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</si>
  <si>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</si>
  <si>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</si>
  <si>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</si>
  <si>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</si>
  <si>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</si>
  <si>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</si>
  <si>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</si>
  <si>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</si>
  <si>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</si>
  <si>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</si>
  <si>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</si>
  <si>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</si>
  <si>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</si>
  <si>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</si>
  <si>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</si>
  <si>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</si>
  <si>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</si>
  <si>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</si>
  <si>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</si>
  <si>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</si>
  <si>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</si>
  <si>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</si>
  <si>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</si>
  <si>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</si>
  <si>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</si>
  <si>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</si>
  <si>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</si>
  <si>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</si>
  <si>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</si>
  <si>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</si>
  <si>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</si>
  <si>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</si>
  <si>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</si>
  <si>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</si>
  <si>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</si>
  <si>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</si>
  <si>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</si>
  <si>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</si>
  <si>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</si>
  <si>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</si>
  <si>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</si>
  <si>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</si>
  <si>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</si>
  <si>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</si>
  <si>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</si>
  <si>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</si>
  <si>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</si>
  <si>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</si>
  <si>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</si>
  <si>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</si>
  <si>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</si>
  <si>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</si>
  <si>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</si>
  <si>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</si>
  <si>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</si>
  <si>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</si>
  <si>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</si>
  <si>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</si>
  <si>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</si>
  <si>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</si>
  <si>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</si>
  <si>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</si>
  <si>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</si>
  <si>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</si>
  <si>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</si>
  <si>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</si>
  <si>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</si>
  <si>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</si>
  <si>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</si>
  <si>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</si>
  <si>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</si>
  <si>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</si>
  <si>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</si>
  <si>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</si>
  <si>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</si>
  <si>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</si>
  <si>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</si>
  <si>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</si>
  <si>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</si>
  <si>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</si>
  <si>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</si>
  <si>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</si>
  <si>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</si>
  <si>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</si>
  <si>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</si>
  <si>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</si>
  <si>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</si>
  <si>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</si>
  <si>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</si>
  <si>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</si>
  <si>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</si>
  <si>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</si>
  <si>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</si>
  <si>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</si>
  <si>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</si>
  <si>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</si>
  <si>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</si>
  <si>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</si>
  <si>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</si>
  <si>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</si>
  <si>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</si>
  <si>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</si>
  <si>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</si>
  <si>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</si>
  <si>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</si>
  <si>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</si>
  <si>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</si>
  <si>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</si>
  <si>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</si>
  <si>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</si>
  <si>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</si>
  <si>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</si>
  <si>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</si>
  <si>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</si>
  <si>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</si>
  <si>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</si>
  <si>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</si>
  <si>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</si>
  <si>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</si>
  <si>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</si>
  <si>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</si>
  <si>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</si>
  <si>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</si>
  <si>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</si>
  <si>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</si>
  <si>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</si>
  <si>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</si>
  <si>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</si>
  <si>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</si>
  <si>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</si>
  <si>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</si>
  <si>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</si>
  <si>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</si>
  <si>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</si>
  <si>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</si>
  <si>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</si>
  <si>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</si>
  <si>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</si>
  <si>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</si>
  <si>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</si>
  <si>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</si>
  <si>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</si>
  <si>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</si>
  <si>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</si>
  <si>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</si>
  <si>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</si>
  <si>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</si>
  <si>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</si>
  <si>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</si>
  <si>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</si>
  <si>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</si>
  <si>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</si>
  <si>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</si>
  <si>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</si>
  <si>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</si>
  <si>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</si>
  <si>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</si>
  <si>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</si>
  <si>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</si>
  <si>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</si>
  <si>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</si>
  <si>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</si>
  <si>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</si>
  <si>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</si>
  <si>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</si>
  <si>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</si>
  <si>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</si>
  <si>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</si>
  <si>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</si>
  <si>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</si>
  <si>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</si>
  <si>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</si>
  <si>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</si>
  <si>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</si>
  <si>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</si>
  <si>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</si>
  <si>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</si>
  <si>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</si>
  <si>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</si>
  <si>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</si>
  <si>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</si>
  <si>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</si>
  <si>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</si>
  <si>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</si>
  <si>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</si>
  <si>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</si>
  <si>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</si>
  <si>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</si>
  <si>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</si>
  <si>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</si>
  <si>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</si>
  <si>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</si>
  <si>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</si>
  <si>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</si>
  <si>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</si>
  <si>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</si>
  <si>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</si>
  <si>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</si>
  <si>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</si>
  <si>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</si>
  <si>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</si>
  <si>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</si>
  <si>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</si>
  <si>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</si>
  <si>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</si>
  <si>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</si>
  <si>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</si>
  <si>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</si>
  <si>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</si>
  <si>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</si>
  <si>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</si>
  <si>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</si>
  <si>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</si>
  <si>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</si>
  <si>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</si>
  <si>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</si>
  <si>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</si>
  <si>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</si>
  <si>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</si>
  <si>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</si>
  <si>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</si>
  <si>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</si>
  <si>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</si>
  <si>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</si>
  <si>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</si>
  <si>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</si>
  <si>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</si>
  <si>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</si>
  <si>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</si>
  <si>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</si>
  <si>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</si>
  <si>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</si>
  <si>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</si>
  <si>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</si>
  <si>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</si>
  <si>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</si>
  <si>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</si>
  <si>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</si>
  <si>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</si>
  <si>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</si>
  <si>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</si>
  <si>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</si>
  <si>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</si>
  <si>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</si>
  <si>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</si>
  <si>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</si>
  <si>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</si>
  <si>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</si>
  <si>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</si>
  <si>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</si>
  <si>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</si>
  <si>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</si>
  <si>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</si>
  <si>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</si>
  <si>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</si>
  <si>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</si>
  <si>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</si>
  <si>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</si>
  <si>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</si>
  <si>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</si>
  <si>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</si>
  <si>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</si>
  <si>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</si>
  <si>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</si>
  <si>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</si>
  <si>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</si>
  <si>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</si>
  <si>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</si>
  <si>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</si>
  <si>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</si>
  <si>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</si>
  <si>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</si>
  <si>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</si>
  <si>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</si>
  <si>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</si>
  <si>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</si>
  <si>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</si>
  <si>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</si>
  <si>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</si>
  <si>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</si>
  <si>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</si>
  <si>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</si>
  <si>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</si>
  <si>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</si>
  <si>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</si>
  <si>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</si>
  <si>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</si>
  <si>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</si>
  <si>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</si>
  <si>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</si>
  <si>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</si>
  <si>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</si>
  <si>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</si>
  <si>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</si>
  <si>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</si>
  <si>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</si>
  <si>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</si>
  <si>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</si>
  <si>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</si>
  <si>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</si>
  <si>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</si>
  <si>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</si>
  <si>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</si>
  <si>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</si>
  <si>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</si>
  <si>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</si>
  <si>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</si>
  <si>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</si>
  <si>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</si>
  <si>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</si>
  <si>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</si>
  <si>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</si>
  <si>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</si>
  <si>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</si>
  <si>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</si>
  <si>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</si>
  <si>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</si>
  <si>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</si>
  <si>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</si>
  <si>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</si>
  <si>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</si>
  <si>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</si>
  <si>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</si>
  <si>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</si>
  <si>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</si>
  <si>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</si>
  <si>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</si>
  <si>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</si>
  <si>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</si>
  <si>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</si>
  <si>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</si>
  <si>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</si>
  <si>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</si>
  <si>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</si>
  <si>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</si>
  <si>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</si>
  <si>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</si>
  <si>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</si>
  <si>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</si>
  <si>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</si>
  <si>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</si>
  <si>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</si>
  <si>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</si>
  <si>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</si>
  <si>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</si>
  <si>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</si>
  <si>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</si>
  <si>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</si>
  <si>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</si>
  <si>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</si>
  <si>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</si>
  <si>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</si>
  <si>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</si>
  <si>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</si>
  <si>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</si>
  <si>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</si>
  <si>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</si>
  <si>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</si>
  <si>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</si>
  <si>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</si>
  <si>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</si>
  <si>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</si>
  <si>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</si>
  <si>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</si>
  <si>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</si>
  <si>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</si>
  <si>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</si>
  <si>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</si>
  <si>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</si>
  <si>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</si>
  <si>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</si>
  <si>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</si>
  <si>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</si>
  <si>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</si>
  <si>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</si>
  <si>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</si>
  <si>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</si>
  <si>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</si>
  <si>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</si>
  <si>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</si>
  <si>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</si>
  <si>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</si>
  <si>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</si>
  <si>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</si>
  <si>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</si>
  <si>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</si>
  <si>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</si>
  <si>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</si>
  <si>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</si>
  <si>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</si>
  <si>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</si>
  <si>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</si>
  <si>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</si>
  <si>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</si>
  <si>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</si>
  <si>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</si>
  <si>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</si>
  <si>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</si>
  <si>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</si>
  <si>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</si>
  <si>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</si>
  <si>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</si>
  <si>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</si>
  <si>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</si>
  <si>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</si>
  <si>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</si>
  <si>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</si>
  <si>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</si>
  <si>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</si>
  <si>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</si>
  <si>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</si>
  <si>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</si>
  <si>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</si>
  <si>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</si>
  <si>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</si>
  <si>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</si>
  <si>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</si>
  <si>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</si>
  <si>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</si>
  <si>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</si>
  <si>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</si>
  <si>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</si>
  <si>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</si>
  <si>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</si>
  <si>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</si>
  <si>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</si>
  <si>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</si>
  <si>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</si>
  <si>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</si>
  <si>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</si>
  <si>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</si>
  <si>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</si>
  <si>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</si>
  <si>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</si>
  <si>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</si>
  <si>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</si>
  <si>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</si>
  <si>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</si>
  <si>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</si>
  <si>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</si>
  <si>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</si>
  <si>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</si>
  <si>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</si>
  <si>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</si>
  <si>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</si>
  <si>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</si>
  <si>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</si>
  <si>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</si>
  <si>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</si>
  <si>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</si>
  <si>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</si>
  <si>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</si>
  <si>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</si>
  <si>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</si>
  <si>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</si>
  <si>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</si>
  <si>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</si>
  <si>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</si>
  <si>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</si>
  <si>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</si>
  <si>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</si>
  <si>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</si>
  <si>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</si>
  <si>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</si>
  <si>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</si>
  <si>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</si>
  <si>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</si>
  <si>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</si>
  <si>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</si>
  <si>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</si>
  <si>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</si>
  <si>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</si>
  <si>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</si>
  <si>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</si>
  <si>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</si>
  <si>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</si>
  <si>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</si>
  <si>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</si>
  <si>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</si>
  <si>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</si>
  <si>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</si>
  <si>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</si>
  <si>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</si>
  <si>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</si>
  <si>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</si>
  <si>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</si>
  <si>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</si>
  <si>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</si>
  <si>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</si>
  <si>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</si>
  <si>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</si>
  <si>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</si>
  <si>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</si>
  <si>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</si>
  <si>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</si>
  <si>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</si>
  <si>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</si>
  <si>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</si>
  <si>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</si>
  <si>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</si>
  <si>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</si>
  <si>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</si>
  <si>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</si>
  <si>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</si>
  <si>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</si>
  <si>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</si>
  <si>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</si>
  <si>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</si>
  <si>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</si>
  <si>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</si>
  <si>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</si>
  <si>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</si>
  <si>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</si>
  <si>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</si>
  <si>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</si>
  <si>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</si>
  <si>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</si>
  <si>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</si>
  <si>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</si>
  <si>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</si>
  <si>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</si>
  <si>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</si>
  <si>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</si>
  <si>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</si>
  <si>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</si>
  <si>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</si>
  <si>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</si>
  <si>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</si>
  <si>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</si>
  <si>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</si>
  <si>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</si>
  <si>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</si>
  <si>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</si>
  <si>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</si>
  <si>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</si>
  <si>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</si>
  <si>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</si>
  <si>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</si>
  <si>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</si>
  <si>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</si>
  <si>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</si>
  <si>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</si>
  <si>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</si>
  <si>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</si>
  <si>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</si>
  <si>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</si>
  <si>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</si>
  <si>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</si>
  <si>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</si>
  <si>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</si>
  <si>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</si>
  <si>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</si>
  <si>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</si>
  <si>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</si>
  <si>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</si>
  <si>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</si>
  <si>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</si>
  <si>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</si>
  <si>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</si>
  <si>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</si>
  <si>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</si>
  <si>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</si>
  <si>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</si>
  <si>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</si>
  <si>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</si>
  <si>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</si>
  <si>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</si>
  <si>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</si>
  <si>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</si>
  <si>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</si>
  <si>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</si>
  <si>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</si>
  <si>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</si>
  <si>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</si>
  <si>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</si>
  <si>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</si>
  <si>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</si>
  <si>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</si>
  <si>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</si>
  <si>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</si>
  <si>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</si>
  <si>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</si>
  <si>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</si>
  <si>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</si>
  <si>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</si>
  <si>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</si>
  <si>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</si>
  <si>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</si>
  <si>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</si>
  <si>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</si>
  <si>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</si>
  <si>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</si>
  <si>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</si>
  <si>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</si>
  <si>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</si>
  <si>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</si>
  <si>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</si>
  <si>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</si>
  <si>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</si>
  <si>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</si>
  <si>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</si>
  <si>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</si>
  <si>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</si>
  <si>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</si>
  <si>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</si>
  <si>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</si>
  <si>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</si>
  <si>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</si>
  <si>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</si>
  <si>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</si>
  <si>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</si>
  <si>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</si>
  <si>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</si>
  <si>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</si>
  <si>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</si>
  <si>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</si>
  <si>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</si>
  <si>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</si>
  <si>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</si>
  <si>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</si>
  <si>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</si>
  <si>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</si>
  <si>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</si>
  <si>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</si>
  <si>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</si>
  <si>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</si>
  <si>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</si>
  <si>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</si>
  <si>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</si>
  <si>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</si>
  <si>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</si>
  <si>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</si>
  <si>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</si>
  <si>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</si>
  <si>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</si>
  <si>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</si>
  <si>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</si>
  <si>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</si>
  <si>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</si>
  <si>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</si>
  <si>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</si>
  <si>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</si>
  <si>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</si>
  <si>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</si>
  <si>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</si>
  <si>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</si>
  <si>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</si>
  <si>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</si>
  <si>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</si>
  <si>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</si>
  <si>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</si>
  <si>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</si>
  <si>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</si>
  <si>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</si>
  <si>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</si>
  <si>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</si>
  <si>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</si>
  <si>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</si>
  <si>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</si>
  <si>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</si>
  <si>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</si>
  <si>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</si>
  <si>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</si>
  <si>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</si>
  <si>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</si>
  <si>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</si>
  <si>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</si>
  <si>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</si>
  <si>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</si>
  <si>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</si>
  <si>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</si>
  <si>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</si>
  <si>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</si>
  <si>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</si>
  <si>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</si>
  <si>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</si>
  <si>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</si>
  <si>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</si>
  <si>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</si>
  <si>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</si>
  <si>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</si>
  <si>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</si>
  <si>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</si>
  <si>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</si>
  <si>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</si>
  <si>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</si>
  <si>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</si>
  <si>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</si>
  <si>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</si>
  <si>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</si>
  <si>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</si>
  <si>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</si>
  <si>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</si>
  <si>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</si>
  <si>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</si>
  <si>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</si>
  <si>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</si>
  <si>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</si>
  <si>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</si>
  <si>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</si>
  <si>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</si>
  <si>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</si>
  <si>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</si>
  <si>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</si>
  <si>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</si>
  <si>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</si>
  <si>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</si>
  <si>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</si>
  <si>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</si>
  <si>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</si>
  <si>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</si>
  <si>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</si>
  <si>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</si>
  <si>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</si>
  <si>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</si>
  <si>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</si>
  <si>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</si>
  <si>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</si>
  <si>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</si>
  <si>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</si>
  <si>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</si>
  <si>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</si>
  <si>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</si>
  <si>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</si>
  <si>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</si>
  <si>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</si>
  <si>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</si>
  <si>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</si>
  <si>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</si>
  <si>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</si>
  <si>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</si>
  <si>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</si>
  <si>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</si>
  <si>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</si>
  <si>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</si>
  <si>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</si>
  <si>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</si>
  <si>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</si>
  <si>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</si>
  <si>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</si>
  <si>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</si>
  <si>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</si>
  <si>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</si>
  <si>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</si>
  <si>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</si>
  <si>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</si>
  <si>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</si>
  <si>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</si>
  <si>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</si>
  <si>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</si>
  <si>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</si>
  <si>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</si>
  <si>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</si>
  <si>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</si>
  <si>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</si>
  <si>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</si>
  <si>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</si>
  <si>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</si>
  <si>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</si>
  <si>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</si>
  <si>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</si>
  <si>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</si>
  <si>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</si>
  <si>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</si>
  <si>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</si>
  <si>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</si>
  <si>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</si>
  <si>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</si>
  <si>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</si>
  <si>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</si>
  <si>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</si>
  <si>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</si>
  <si>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</si>
  <si>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</si>
  <si>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</si>
  <si>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</si>
  <si>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</si>
  <si>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</si>
  <si>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</si>
  <si>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</si>
  <si>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</si>
  <si>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</si>
  <si>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</si>
  <si>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</si>
  <si>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</si>
  <si>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</si>
  <si>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</si>
  <si>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</si>
  <si>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</si>
  <si>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</si>
  <si>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</si>
  <si>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</si>
  <si>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</si>
  <si>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</si>
  <si>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</si>
  <si>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</si>
  <si>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</si>
  <si>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</si>
  <si>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</si>
  <si>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</si>
  <si>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</si>
  <si>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</si>
  <si>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</si>
  <si>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</si>
  <si>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</si>
  <si>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</si>
  <si>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</si>
  <si>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</si>
  <si>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</si>
  <si>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</si>
  <si>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</si>
  <si>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</si>
  <si>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</si>
  <si>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</si>
  <si>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</si>
  <si>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</si>
  <si>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</si>
  <si>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</si>
  <si>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</si>
  <si>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</si>
  <si>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</si>
  <si>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</si>
  <si>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</si>
  <si>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</si>
  <si>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</si>
  <si>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</si>
  <si>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</si>
  <si>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</si>
  <si>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</si>
  <si>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</si>
  <si>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</si>
  <si>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</si>
  <si>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</si>
  <si>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</si>
  <si>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</si>
  <si>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</si>
  <si>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</si>
  <si>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</si>
  <si>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</si>
  <si>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</si>
  <si>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</si>
  <si>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</si>
  <si>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</si>
  <si>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</si>
  <si>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</si>
  <si>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</si>
  <si>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</si>
  <si>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</si>
  <si>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</si>
  <si>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</si>
  <si>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</si>
  <si>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</si>
  <si>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</si>
  <si>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</si>
  <si>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</si>
  <si>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</si>
  <si>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</si>
  <si>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</si>
  <si>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</si>
  <si>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</si>
  <si>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</si>
  <si>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</si>
  <si>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</si>
  <si>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</si>
  <si>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</si>
  <si>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</si>
  <si>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</si>
  <si>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</si>
  <si>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</si>
  <si>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</si>
  <si>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</si>
  <si>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</si>
  <si>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</si>
  <si>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</si>
  <si>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</si>
  <si>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</si>
  <si>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</si>
  <si>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</si>
  <si>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</si>
  <si>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</si>
  <si>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</si>
  <si>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</si>
  <si>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</si>
  <si>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</si>
  <si>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</si>
  <si>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</si>
  <si>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</si>
  <si>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</si>
  <si>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</si>
  <si>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</si>
  <si>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</si>
  <si>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</si>
  <si>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</si>
  <si>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</si>
  <si>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</si>
  <si>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</si>
  <si>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</si>
  <si>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</si>
  <si>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</si>
  <si>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</si>
  <si>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</si>
  <si>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</si>
  <si>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</si>
  <si>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</si>
  <si>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</si>
  <si>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</si>
  <si>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</si>
  <si>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</si>
  <si>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</si>
  <si>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</si>
  <si>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</si>
  <si>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</si>
  <si>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</si>
  <si>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</si>
  <si>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</si>
  <si>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</si>
  <si>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</si>
  <si>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</si>
  <si>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</si>
  <si>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</si>
  <si>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</si>
  <si>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</si>
  <si>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</si>
  <si>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</si>
  <si>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</si>
  <si>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</si>
  <si>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</si>
  <si>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</si>
  <si>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</si>
  <si>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</si>
  <si>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</si>
  <si>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</si>
  <si>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</si>
  <si>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</si>
  <si>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</si>
  <si>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</si>
  <si>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</si>
  <si>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</si>
  <si>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</si>
  <si>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</si>
  <si>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</si>
  <si>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</si>
  <si>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</si>
  <si>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</si>
  <si>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</si>
  <si>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</si>
  <si>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</si>
  <si>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</si>
  <si>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</si>
  <si>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</si>
  <si>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</si>
  <si>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</si>
  <si>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</si>
  <si>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</si>
  <si>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</si>
  <si>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</si>
  <si>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</si>
  <si>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</si>
  <si>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</si>
  <si>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</si>
  <si>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</si>
  <si>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</si>
  <si>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</si>
  <si>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</si>
  <si>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</si>
  <si>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</si>
  <si>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</si>
  <si>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</si>
  <si>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</si>
  <si>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</si>
  <si>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</si>
  <si>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</si>
  <si>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</si>
  <si>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</si>
  <si>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</si>
  <si>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</si>
  <si>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</si>
  <si>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</si>
  <si>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</si>
  <si>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</si>
  <si>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</si>
  <si>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</si>
  <si>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</si>
  <si>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</si>
  <si>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</si>
  <si>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</si>
  <si>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</si>
  <si>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</si>
  <si>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</si>
  <si>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</si>
  <si>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</si>
  <si>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</si>
  <si>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</si>
  <si>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</si>
  <si>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</si>
  <si>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</si>
  <si>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</si>
  <si>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</si>
  <si>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</si>
  <si>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</si>
  <si>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</si>
  <si>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</si>
  <si>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</si>
  <si>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</si>
  <si>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</si>
  <si>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</si>
  <si>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</si>
  <si>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</si>
  <si>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</si>
  <si>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</si>
  <si>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</si>
  <si>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</si>
  <si>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</si>
  <si>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</si>
  <si>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</si>
  <si>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</si>
  <si>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</si>
  <si>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</si>
  <si>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</si>
  <si>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</si>
  <si>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</si>
  <si>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</si>
  <si>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</si>
  <si>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</si>
  <si>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</si>
  <si>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</si>
  <si>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</si>
  <si>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</si>
  <si>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</si>
  <si>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</si>
  <si>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</si>
  <si>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</si>
  <si>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</si>
  <si>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</si>
  <si>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</si>
  <si>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</si>
  <si>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</si>
  <si>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</si>
  <si>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</si>
  <si>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</si>
  <si>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</si>
  <si>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</si>
  <si>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</si>
  <si>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</si>
  <si>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</si>
  <si>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</si>
  <si>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</si>
  <si>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</si>
  <si>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</si>
  <si>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</si>
  <si>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</si>
  <si>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</si>
  <si>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</si>
  <si>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</si>
  <si>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</si>
  <si>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</si>
  <si>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</si>
  <si>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</si>
  <si>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</si>
  <si>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</si>
  <si>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</si>
  <si>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</si>
  <si>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</si>
  <si>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</si>
  <si>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</si>
  <si>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</si>
  <si>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</si>
  <si>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</si>
  <si>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</si>
  <si>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</si>
  <si>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</si>
  <si>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</si>
  <si>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</si>
  <si>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</si>
  <si>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</si>
  <si>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</si>
  <si>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</si>
  <si>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</si>
  <si>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</si>
  <si>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</si>
  <si>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</si>
  <si>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</si>
  <si>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</si>
  <si>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</si>
  <si>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</si>
  <si>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</si>
  <si>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</si>
  <si>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</si>
  <si>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</si>
  <si>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</si>
  <si>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</si>
  <si>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</si>
  <si>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</si>
  <si>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</si>
  <si>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</si>
  <si>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</si>
  <si>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</si>
  <si>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</si>
  <si>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</si>
  <si>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</si>
  <si>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</si>
  <si>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</si>
  <si>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</si>
  <si>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</si>
  <si>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</si>
  <si>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</si>
  <si>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</si>
  <si>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</si>
  <si>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</si>
  <si>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</si>
  <si>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</si>
  <si>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</si>
  <si>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</si>
  <si>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</si>
  <si>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</si>
  <si>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</si>
  <si>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</si>
  <si>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</si>
  <si>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</si>
  <si>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</si>
  <si>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</si>
  <si>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</si>
  <si>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</si>
  <si>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</si>
  <si>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</si>
  <si>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</si>
  <si>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</si>
  <si>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</si>
  <si>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</si>
  <si>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</si>
  <si>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</si>
  <si>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</si>
  <si>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</si>
  <si>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</si>
  <si>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</si>
  <si>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</si>
  <si>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</si>
  <si>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</si>
  <si>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</si>
  <si>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</si>
  <si>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</si>
  <si>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</si>
  <si>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</si>
  <si>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</si>
  <si>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</si>
  <si>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</si>
  <si>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</si>
  <si>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</si>
  <si>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</si>
  <si>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</si>
  <si>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</si>
  <si>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</si>
  <si>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</si>
  <si>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</si>
  <si>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</si>
  <si>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</si>
  <si>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</si>
  <si>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</si>
  <si>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</si>
  <si>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</si>
  <si>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</si>
  <si>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</si>
  <si>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</si>
  <si>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</si>
  <si>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</si>
  <si>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</si>
  <si>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</si>
  <si>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</si>
  <si>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</si>
  <si>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</si>
  <si>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</si>
  <si>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</si>
  <si>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</si>
  <si>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</si>
  <si>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</si>
  <si>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</si>
  <si>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</si>
  <si>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</si>
  <si>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</si>
  <si>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</si>
  <si>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</si>
  <si>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</si>
  <si>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</si>
  <si>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</si>
  <si>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</si>
  <si>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</si>
  <si>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</si>
  <si>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</si>
  <si>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</si>
  <si>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</si>
  <si>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</si>
  <si>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</si>
  <si>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</si>
  <si>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</si>
  <si>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</si>
  <si>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</si>
  <si>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</si>
  <si>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</si>
  <si>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</si>
  <si>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</si>
  <si>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</si>
  <si>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</si>
  <si>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</si>
  <si>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</si>
  <si>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</si>
  <si>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</si>
  <si>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</si>
  <si>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</si>
  <si>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</si>
  <si>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</si>
  <si>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</si>
  <si>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</si>
  <si>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</si>
  <si>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</si>
  <si>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</si>
  <si>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</si>
  <si>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</si>
  <si>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</si>
  <si>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</si>
  <si>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</si>
  <si>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</si>
  <si>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</si>
  <si>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</si>
  <si>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</si>
  <si>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</si>
  <si>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</si>
  <si>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</si>
  <si>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</si>
  <si>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</si>
  <si>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</si>
  <si>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</si>
  <si>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</si>
  <si>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</si>
  <si>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</si>
  <si>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</si>
  <si>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</si>
  <si>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</si>
  <si>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</si>
  <si>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</si>
  <si>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</si>
  <si>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</si>
  <si>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</si>
  <si>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</si>
  <si>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</si>
  <si>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</si>
  <si>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</si>
  <si>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</si>
  <si>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</si>
  <si>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</si>
  <si>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</si>
  <si>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</si>
  <si>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</si>
  <si>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</si>
  <si>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</si>
  <si>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</si>
  <si>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</si>
  <si>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</si>
  <si>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</si>
  <si>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</si>
  <si>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</si>
  <si>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</si>
  <si>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</si>
  <si>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</si>
  <si>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</si>
  <si>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</si>
  <si>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</si>
  <si>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</si>
  <si>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</si>
  <si>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</si>
  <si>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</si>
  <si>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</si>
  <si>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</si>
  <si>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</si>
  <si>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</si>
  <si>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</si>
  <si>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</si>
  <si>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</si>
  <si>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</si>
  <si>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</si>
  <si>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</si>
  <si>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</si>
  <si>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</si>
  <si>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</si>
  <si>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</si>
  <si>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</si>
  <si>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</si>
  <si>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</si>
  <si>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</si>
  <si>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</si>
  <si>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</si>
  <si>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</si>
  <si>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</si>
  <si>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</si>
  <si>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</si>
  <si>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</si>
  <si>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</si>
  <si>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</si>
  <si>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</si>
  <si>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</si>
  <si>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</si>
  <si>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</si>
  <si>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</si>
  <si>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</si>
  <si>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</si>
  <si>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</si>
  <si>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</si>
  <si>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</si>
  <si>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</si>
  <si>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</si>
  <si>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</si>
  <si>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</si>
  <si>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</si>
  <si>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</si>
  <si>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</si>
  <si>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</si>
  <si>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</si>
  <si>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</si>
  <si>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</si>
  <si>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</si>
  <si>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</si>
  <si>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</si>
  <si>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</si>
  <si>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</si>
  <si>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</si>
  <si>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</si>
  <si>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</si>
  <si>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</si>
  <si>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</si>
  <si>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</si>
  <si>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</si>
  <si>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</si>
  <si>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</si>
  <si>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</si>
  <si>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</si>
  <si>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</si>
  <si>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</si>
  <si>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</si>
  <si>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</si>
  <si>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</si>
  <si>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</si>
  <si>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</si>
  <si>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</si>
  <si>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</si>
  <si>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</si>
  <si>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</si>
  <si>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</si>
  <si>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</si>
  <si>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</si>
  <si>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</si>
  <si>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</si>
  <si>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</si>
  <si>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</si>
  <si>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</si>
  <si>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</si>
  <si>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</si>
  <si>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</si>
  <si>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</si>
  <si>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</si>
  <si>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</si>
  <si>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</si>
  <si>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</si>
  <si>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</si>
  <si>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</si>
  <si>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</si>
  <si>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</si>
  <si>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</si>
  <si>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</si>
  <si>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</si>
  <si>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</si>
  <si>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</si>
  <si>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</si>
  <si>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</si>
  <si>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</si>
  <si>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</si>
  <si>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</si>
  <si>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</si>
  <si>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</si>
  <si>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</si>
  <si>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</si>
  <si>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</si>
  <si>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</si>
  <si>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</si>
  <si>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</si>
  <si>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</si>
  <si>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</si>
  <si>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</si>
  <si>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</si>
  <si>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</si>
  <si>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</si>
  <si>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</si>
  <si>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</si>
  <si>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</si>
  <si>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</si>
  <si>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</si>
  <si>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</si>
  <si>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</si>
  <si>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</si>
  <si>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</si>
  <si>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</si>
  <si>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</si>
  <si>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</si>
  <si>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</si>
  <si>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</si>
  <si>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</si>
  <si>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</si>
  <si>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</si>
  <si>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</si>
  <si>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</si>
  <si>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</si>
  <si>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</si>
  <si>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</si>
  <si>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</si>
  <si>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</si>
  <si>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</si>
  <si>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</si>
  <si>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</si>
  <si>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</si>
  <si>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</si>
  <si>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</si>
  <si>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</si>
  <si>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</si>
  <si>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</si>
  <si>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</si>
  <si>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</si>
  <si>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</si>
  <si>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</si>
  <si>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</si>
  <si>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</si>
  <si>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</si>
  <si>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</si>
  <si>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</si>
  <si>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</si>
  <si>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</si>
  <si>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</si>
  <si>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</si>
  <si>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</si>
  <si>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</si>
  <si>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</si>
  <si>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</si>
  <si>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</si>
  <si>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</si>
  <si>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</si>
  <si>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</si>
  <si>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</si>
  <si>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</si>
  <si>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</si>
  <si>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</si>
  <si>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</si>
  <si>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</si>
  <si>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</si>
  <si>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</si>
  <si>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</si>
  <si>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</si>
  <si>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</si>
  <si>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</si>
  <si>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</si>
  <si>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</si>
  <si>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</si>
  <si>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</si>
  <si>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</si>
  <si>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</si>
  <si>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</si>
  <si>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</si>
  <si>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</si>
  <si>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</si>
  <si>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</si>
  <si>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</si>
  <si>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</si>
  <si>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</si>
  <si>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</si>
  <si>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</si>
  <si>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</si>
  <si>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</si>
  <si>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</si>
  <si>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</si>
  <si>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</si>
  <si>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</si>
  <si>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</si>
  <si>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</si>
  <si>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</si>
  <si>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</si>
  <si>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</si>
  <si>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</si>
  <si>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</si>
  <si>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</si>
  <si>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</si>
  <si>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</si>
  <si>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</si>
  <si>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</si>
  <si>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</si>
  <si>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</si>
  <si>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</si>
  <si>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</si>
  <si>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</si>
  <si>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</si>
  <si>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</si>
  <si>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</si>
  <si>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</si>
  <si>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</si>
  <si>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</si>
  <si>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</si>
  <si>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</si>
  <si>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</si>
  <si>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</si>
  <si>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</si>
  <si>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</si>
  <si>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</si>
  <si>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</si>
  <si>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</si>
  <si>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</si>
  <si>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</si>
  <si>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</si>
  <si>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</si>
  <si>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</si>
  <si>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</si>
  <si>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</si>
  <si>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</si>
  <si>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</si>
  <si>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</si>
  <si>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</si>
  <si>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</si>
  <si>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</si>
  <si>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</si>
  <si>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</si>
  <si>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</si>
  <si>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</si>
  <si>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</si>
  <si>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</si>
  <si>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</si>
  <si>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</si>
  <si>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</si>
  <si>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</si>
  <si>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</si>
  <si>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</si>
  <si>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</si>
  <si>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</si>
  <si>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</si>
  <si>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</si>
  <si>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</si>
  <si>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</si>
  <si>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</si>
  <si>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</si>
  <si>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</si>
  <si>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</si>
  <si>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</si>
  <si>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</si>
  <si>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</si>
  <si>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</si>
  <si>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</si>
  <si>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</si>
  <si>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</si>
  <si>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</si>
  <si>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</si>
  <si>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</si>
  <si>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</si>
  <si>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</si>
  <si>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</si>
  <si>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</si>
  <si>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</si>
  <si>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</si>
  <si>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</si>
  <si>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</si>
  <si>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</si>
  <si>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</si>
  <si>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</si>
  <si>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</si>
  <si>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</si>
  <si>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</si>
  <si>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</si>
  <si>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</si>
  <si>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</si>
  <si>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</si>
  <si>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</si>
  <si>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</si>
  <si>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</si>
  <si>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</si>
  <si>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</si>
  <si>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</si>
  <si>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</si>
  <si>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</si>
  <si>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</si>
  <si>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</si>
  <si>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</si>
  <si>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</si>
  <si>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</si>
  <si>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</si>
  <si>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</si>
  <si>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</si>
  <si>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</si>
  <si>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</si>
  <si>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</si>
  <si>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</si>
  <si>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</si>
  <si>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</si>
  <si>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</si>
  <si>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</si>
  <si>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</si>
  <si>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</si>
  <si>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</si>
  <si>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</si>
  <si>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</si>
  <si>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</si>
  <si>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</si>
  <si>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</si>
  <si>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</si>
  <si>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</si>
  <si>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</si>
  <si>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</si>
  <si>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</si>
  <si>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</si>
  <si>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</si>
  <si>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</si>
  <si>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</si>
  <si>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</si>
  <si>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</si>
  <si>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</si>
  <si>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</si>
  <si>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</si>
  <si>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</si>
  <si>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</si>
  <si>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</si>
  <si>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</si>
  <si>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</si>
  <si>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</si>
  <si>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</si>
  <si>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</si>
  <si>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</si>
  <si>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</si>
  <si>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</si>
  <si>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</si>
  <si>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</si>
  <si>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</si>
  <si>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</si>
  <si>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</si>
  <si>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</si>
  <si>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</si>
  <si>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</si>
  <si>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</si>
  <si>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</si>
  <si>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</si>
  <si>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</si>
  <si>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</si>
  <si>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</si>
  <si>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</si>
  <si>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</si>
  <si>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</si>
  <si>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</si>
  <si>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</si>
  <si>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</si>
  <si>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</si>
  <si>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</si>
  <si>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</si>
  <si>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</si>
  <si>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</si>
  <si>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</si>
  <si>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</si>
  <si>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</si>
  <si>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</si>
  <si>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</si>
  <si>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</si>
  <si>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</si>
  <si>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</si>
  <si>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</si>
  <si>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</si>
  <si>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</si>
  <si>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</si>
  <si>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</si>
  <si>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</si>
  <si>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</si>
  <si>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</si>
  <si>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</si>
  <si>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</si>
  <si>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</si>
  <si>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</si>
  <si>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</si>
  <si>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</si>
  <si>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</si>
  <si>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</si>
  <si>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</si>
  <si>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</si>
  <si>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</si>
  <si>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</si>
  <si>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</si>
  <si>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</si>
  <si>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</si>
  <si>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</si>
  <si>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</si>
  <si>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</si>
  <si>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</si>
  <si>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</si>
  <si>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</si>
  <si>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</si>
  <si>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</si>
  <si>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</si>
  <si>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</si>
  <si>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</si>
  <si>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</si>
  <si>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</si>
  <si>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</si>
  <si>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</si>
  <si>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</si>
  <si>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</si>
  <si>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</si>
  <si>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</si>
  <si>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</si>
  <si>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</si>
  <si>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</si>
  <si>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</si>
  <si>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</si>
  <si>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</si>
  <si>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</si>
  <si>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</si>
  <si>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</si>
  <si>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</si>
  <si>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</si>
  <si>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</si>
  <si>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</si>
  <si>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</si>
  <si>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</si>
  <si>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</si>
  <si>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</si>
  <si>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</si>
  <si>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</si>
  <si>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</si>
  <si>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</si>
  <si>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</si>
  <si>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</si>
  <si>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</si>
  <si>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</si>
  <si>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</si>
  <si>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</si>
  <si>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</si>
  <si>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</si>
  <si>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</si>
  <si>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</si>
  <si>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</si>
  <si>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</si>
  <si>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</si>
  <si>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</si>
  <si>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</si>
  <si>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</si>
  <si>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</si>
  <si>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</si>
  <si>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</si>
  <si>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</si>
  <si>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</si>
  <si>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</si>
  <si>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</si>
  <si>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</si>
  <si>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</si>
  <si>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</si>
  <si>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</si>
  <si>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</si>
  <si>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</si>
  <si>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</si>
  <si>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</si>
  <si>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</si>
  <si>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</si>
  <si>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</si>
  <si>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</si>
  <si>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</si>
  <si>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</si>
  <si>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</si>
  <si>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</si>
  <si>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</si>
  <si>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</si>
  <si>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</si>
  <si>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</si>
  <si>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</si>
  <si>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</si>
  <si>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</si>
  <si>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</si>
  <si>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</si>
  <si>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</si>
  <si>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</si>
  <si>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</si>
  <si>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</si>
  <si>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</si>
  <si>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</si>
  <si>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</si>
  <si>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</si>
  <si>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</si>
  <si>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</si>
  <si>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</si>
  <si>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</si>
  <si>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</si>
  <si>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</si>
  <si>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</si>
  <si>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</si>
  <si>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</si>
  <si>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</si>
  <si>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</si>
  <si>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</si>
  <si>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</si>
  <si>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</si>
  <si>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</si>
  <si>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</si>
  <si>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</si>
  <si>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</si>
  <si>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</si>
  <si>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</si>
  <si>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</si>
  <si>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</si>
  <si>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</si>
  <si>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</si>
  <si>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</si>
  <si>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</si>
  <si>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</si>
  <si>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</si>
  <si>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</si>
  <si>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</si>
  <si>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</si>
  <si>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</si>
  <si>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</si>
  <si>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</si>
  <si>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</si>
  <si>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</si>
  <si>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</si>
  <si>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</si>
  <si>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</si>
  <si>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</si>
  <si>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</si>
  <si>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</si>
  <si>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</si>
  <si>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</si>
  <si>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</si>
  <si>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</si>
  <si>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</si>
  <si>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</si>
  <si>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</si>
  <si>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</si>
  <si>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</si>
  <si>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</si>
  <si>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</si>
  <si>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</si>
  <si>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</si>
  <si>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</si>
  <si>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</si>
  <si>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</si>
  <si>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</si>
  <si>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</si>
  <si>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</si>
  <si>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</si>
  <si>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</si>
  <si>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</si>
  <si>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</si>
  <si>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</si>
  <si>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</si>
  <si>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</si>
  <si>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</si>
  <si>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</si>
  <si>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</si>
  <si>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</si>
  <si>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</si>
  <si>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</si>
  <si>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</si>
  <si>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</si>
  <si>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</si>
  <si>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</si>
  <si>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</si>
  <si>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</si>
  <si>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</si>
  <si>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</si>
  <si>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</si>
  <si>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</si>
  <si>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</si>
  <si>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</si>
  <si>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</si>
  <si>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</si>
  <si>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</si>
  <si>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</si>
  <si>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</si>
  <si>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</si>
  <si>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</si>
  <si>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</si>
  <si>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</si>
  <si>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</si>
  <si>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</si>
  <si>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</si>
  <si>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</si>
  <si>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</si>
  <si>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</si>
  <si>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</si>
  <si>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</si>
  <si>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</si>
  <si>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</si>
  <si>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</si>
  <si>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</si>
  <si>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</si>
  <si>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</si>
  <si>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</si>
  <si>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</si>
  <si>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</si>
  <si>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</si>
  <si>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</si>
  <si>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</si>
  <si>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</si>
  <si>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</si>
  <si>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</si>
  <si>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</si>
  <si>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</si>
  <si>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</si>
  <si>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</si>
  <si>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</si>
  <si>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</si>
  <si>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</si>
  <si>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</si>
  <si>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</si>
  <si>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</si>
  <si>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</si>
  <si>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</si>
  <si>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</si>
  <si>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</si>
  <si>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</si>
  <si>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</si>
  <si>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</si>
  <si>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</si>
  <si>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</si>
  <si>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</si>
  <si>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</si>
  <si>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</si>
  <si>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</si>
  <si>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</si>
  <si>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</si>
  <si>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</si>
  <si>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</si>
  <si>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</si>
  <si>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</si>
  <si>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</si>
  <si>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</si>
  <si>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</si>
  <si>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</si>
  <si>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</si>
  <si>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</si>
  <si>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</si>
  <si>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</si>
  <si>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</si>
  <si>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</si>
  <si>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</si>
  <si>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</si>
  <si>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</si>
  <si>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</si>
  <si>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</si>
  <si>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</si>
  <si>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</si>
  <si>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</si>
  <si>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</si>
  <si>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</si>
  <si>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</si>
  <si>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</si>
  <si>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</si>
  <si>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</si>
  <si>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</si>
  <si>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</si>
  <si>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</si>
  <si>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</si>
  <si>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</si>
  <si>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</si>
  <si>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</si>
  <si>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</si>
  <si>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</si>
  <si>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</si>
  <si>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</si>
  <si>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</si>
  <si>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</si>
  <si>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</si>
  <si>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</si>
  <si>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</si>
  <si>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</si>
  <si>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</si>
  <si>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</si>
  <si>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</si>
  <si>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</si>
  <si>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</si>
  <si>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</si>
  <si>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</si>
  <si>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</si>
  <si>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</si>
  <si>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</si>
  <si>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</si>
  <si>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</si>
  <si>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</si>
  <si>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</si>
  <si>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</si>
  <si>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</si>
  <si>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</si>
  <si>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</si>
  <si>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</si>
  <si>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</si>
  <si>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</si>
  <si>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</si>
  <si>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</si>
  <si>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</si>
  <si>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</si>
  <si>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</si>
  <si>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</si>
  <si>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</si>
  <si>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</si>
  <si>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</si>
  <si>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</si>
  <si>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</si>
  <si>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</si>
  <si>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</si>
  <si>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</si>
  <si>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</si>
  <si>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</si>
  <si>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</si>
  <si>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</si>
  <si>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</si>
  <si>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</si>
  <si>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</si>
  <si>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</si>
  <si>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</si>
  <si>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</si>
  <si>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</si>
  <si>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</si>
  <si>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</si>
  <si>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</si>
  <si>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</si>
  <si>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</si>
  <si>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</si>
  <si>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</si>
  <si>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</si>
  <si>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</si>
  <si>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</si>
  <si>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</si>
  <si>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</si>
  <si>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</si>
  <si>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</si>
  <si>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</si>
  <si>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</si>
  <si>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</si>
  <si>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</si>
  <si>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</si>
  <si>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</si>
  <si>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</si>
  <si>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</si>
  <si>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</si>
  <si>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</si>
  <si>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</si>
  <si>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</si>
  <si>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</si>
  <si>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</si>
  <si>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</si>
  <si>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</si>
  <si>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</si>
  <si>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</si>
  <si>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</si>
  <si>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</si>
  <si>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</si>
  <si>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</si>
  <si>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</si>
  <si>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</si>
  <si>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</si>
  <si>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</si>
  <si>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</si>
  <si>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</si>
  <si>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</si>
  <si>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</si>
  <si>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</si>
  <si>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</si>
  <si>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</si>
  <si>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</si>
  <si>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</si>
  <si>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</si>
  <si>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</si>
  <si>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</si>
  <si>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</si>
  <si>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</si>
  <si>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</si>
  <si>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</si>
  <si>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</si>
  <si>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</si>
  <si>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</si>
  <si>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</si>
  <si>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</si>
  <si>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</si>
  <si>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</si>
  <si>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</si>
  <si>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</si>
  <si>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</si>
  <si>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</si>
  <si>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</si>
  <si>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</si>
  <si>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</si>
  <si>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</si>
  <si>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</si>
  <si>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</si>
  <si>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</si>
  <si>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</si>
  <si>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</si>
  <si>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</si>
  <si>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</si>
  <si>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</si>
  <si>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</si>
  <si>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</si>
  <si>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</si>
  <si>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</si>
  <si>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</si>
  <si>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</si>
  <si>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</si>
  <si>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</si>
  <si>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</si>
  <si>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</si>
  <si>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</si>
  <si>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</si>
  <si>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</si>
  <si>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</si>
  <si>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</si>
  <si>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</si>
  <si>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</si>
  <si>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</si>
  <si>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</si>
  <si>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</si>
  <si>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</si>
  <si>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</si>
  <si>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</si>
  <si>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</si>
  <si>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</si>
  <si>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</si>
  <si>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</si>
  <si>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</si>
  <si>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</si>
  <si>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</si>
  <si>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</si>
  <si>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</si>
  <si>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</si>
  <si>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</si>
  <si>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</si>
  <si>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</si>
  <si>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</si>
  <si>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</si>
  <si>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</si>
  <si>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</si>
  <si>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</si>
  <si>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</si>
  <si>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</si>
  <si>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</si>
  <si>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</si>
  <si>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</si>
  <si>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</si>
  <si>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</si>
  <si>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</si>
  <si>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</si>
  <si>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</si>
  <si>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</si>
  <si>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</si>
  <si>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</si>
  <si>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</si>
  <si>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</si>
  <si>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</si>
  <si>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</si>
  <si>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</si>
  <si>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</si>
  <si>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</si>
  <si>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</si>
  <si>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</si>
  <si>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</si>
  <si>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</si>
  <si>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</si>
  <si>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</si>
  <si>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</si>
  <si>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</si>
  <si>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</si>
  <si>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</si>
  <si>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</si>
  <si>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</si>
  <si>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</si>
  <si>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</si>
  <si>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</si>
  <si>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</si>
  <si>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</si>
  <si>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</si>
  <si>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</si>
  <si>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</si>
  <si>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</si>
  <si>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</si>
  <si>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</si>
  <si>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</si>
  <si>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</si>
  <si>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</si>
  <si>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</si>
  <si>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</si>
  <si>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</si>
  <si>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</si>
  <si>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</si>
  <si>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</si>
  <si>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</si>
  <si>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</si>
  <si>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</si>
  <si>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</si>
  <si>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</si>
  <si>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</si>
  <si>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</si>
  <si>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</si>
  <si>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</si>
  <si>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</si>
  <si>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</si>
  <si>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</si>
  <si>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</si>
  <si>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</si>
  <si>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</si>
  <si>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</si>
  <si>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</si>
  <si>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</si>
  <si>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</si>
  <si>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</si>
  <si>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</si>
  <si>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</si>
  <si>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</si>
  <si>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</si>
  <si>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</si>
  <si>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</si>
  <si>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</si>
  <si>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</si>
  <si>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</si>
  <si>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</si>
  <si>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</si>
  <si>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</si>
  <si>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</si>
  <si>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</si>
  <si>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</si>
  <si>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</si>
  <si>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</si>
  <si>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</si>
  <si>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</si>
  <si>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</si>
  <si>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</si>
  <si>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</si>
  <si>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</si>
  <si>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</si>
  <si>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</si>
  <si>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</si>
  <si>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</si>
  <si>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</si>
  <si>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</si>
  <si>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</si>
  <si>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</si>
  <si>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</si>
  <si>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</si>
  <si>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</si>
  <si>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</si>
  <si>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</si>
  <si>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</si>
  <si>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</si>
  <si>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</si>
  <si>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</si>
  <si>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</si>
  <si>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</si>
  <si>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</si>
  <si>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</si>
  <si>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</si>
  <si>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</si>
  <si>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</si>
  <si>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</si>
  <si>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</si>
  <si>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</si>
  <si>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</si>
  <si>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</si>
  <si>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</si>
  <si>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</si>
  <si>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</si>
  <si>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</si>
  <si>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</si>
  <si>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</si>
  <si>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</si>
  <si>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</si>
  <si>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</si>
  <si>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</si>
  <si>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</si>
  <si>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</si>
  <si>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</si>
  <si>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</si>
  <si>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</si>
  <si>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</si>
  <si>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</si>
  <si>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</si>
  <si>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</si>
  <si>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</si>
  <si>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</si>
  <si>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</si>
  <si>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</si>
  <si>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</si>
  <si>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</si>
  <si>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</si>
  <si>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</si>
  <si>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</si>
  <si>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</si>
  <si>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</si>
  <si>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</si>
  <si>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</si>
  <si>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</si>
  <si>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</si>
  <si>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</si>
  <si>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</si>
  <si>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</si>
  <si>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</si>
  <si>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</si>
  <si>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</si>
  <si>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</si>
  <si>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</si>
  <si>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</si>
  <si>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</si>
  <si>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</si>
  <si>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</si>
  <si>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</si>
  <si>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</si>
  <si>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</si>
  <si>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</si>
  <si>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</si>
  <si>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</si>
  <si>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</si>
  <si>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</si>
  <si>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</si>
  <si>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</si>
  <si>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</si>
  <si>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</si>
  <si>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</si>
  <si>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</si>
  <si>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</si>
  <si>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</si>
  <si>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</si>
  <si>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</si>
  <si>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</si>
  <si>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</si>
  <si>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</si>
  <si>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</si>
  <si>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</si>
  <si>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</si>
  <si>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</si>
  <si>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</si>
  <si>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</si>
  <si>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</si>
  <si>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</si>
  <si>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</si>
  <si>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</si>
  <si>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</si>
  <si>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</si>
  <si>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</si>
  <si>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</si>
  <si>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</si>
  <si>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</si>
  <si>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</si>
  <si>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</si>
  <si>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</si>
  <si>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</si>
  <si>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</si>
  <si>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</si>
  <si>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</si>
  <si>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</si>
  <si>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</si>
  <si>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</si>
  <si>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</si>
  <si>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</si>
  <si>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</si>
  <si>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</si>
  <si>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</si>
  <si>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</si>
  <si>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</si>
  <si>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</si>
  <si>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</si>
  <si>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</si>
  <si>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</si>
  <si>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</si>
  <si>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</si>
  <si>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</si>
  <si>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</si>
  <si>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</si>
  <si>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</si>
  <si>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</si>
  <si>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</si>
  <si>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</si>
  <si>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</si>
  <si>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</si>
  <si>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</si>
  <si>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</si>
  <si>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</si>
  <si>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</si>
  <si>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</si>
  <si>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</si>
  <si>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</si>
  <si>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</si>
  <si>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</si>
  <si>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</si>
  <si>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</si>
  <si>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</si>
  <si>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</si>
  <si>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</si>
  <si>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</si>
  <si>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</si>
  <si>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</si>
  <si>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</si>
  <si>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</si>
  <si>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</si>
  <si>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</si>
  <si>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</si>
  <si>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</si>
  <si>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</si>
  <si>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</si>
  <si>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</si>
  <si>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</si>
  <si>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</si>
  <si>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</si>
  <si>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</si>
  <si>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</si>
  <si>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</si>
  <si>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</si>
  <si>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</si>
  <si>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</si>
  <si>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</si>
  <si>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</si>
  <si>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</si>
  <si>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</si>
  <si>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</si>
  <si>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</si>
  <si>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</si>
  <si>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</si>
  <si>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</si>
  <si>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</si>
  <si>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</si>
  <si>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</si>
  <si>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</si>
  <si>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</si>
  <si>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</si>
  <si>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</si>
  <si>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</si>
  <si>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</si>
  <si>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</si>
  <si>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</si>
  <si>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</si>
  <si>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</si>
  <si>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</si>
  <si>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</si>
  <si>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</si>
  <si>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</si>
  <si>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</si>
  <si>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</si>
  <si>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</si>
  <si>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</si>
  <si>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</si>
  <si>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</si>
  <si>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</si>
  <si>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</si>
  <si>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</si>
  <si>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</si>
  <si>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</si>
  <si>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</si>
  <si>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</si>
  <si>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</si>
  <si>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</si>
  <si>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</si>
  <si>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</si>
  <si>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</si>
  <si>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</si>
  <si>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</si>
  <si>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</si>
  <si>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</si>
  <si>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</si>
  <si>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</si>
  <si>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</si>
  <si>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</si>
  <si>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</si>
  <si>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</si>
  <si>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</si>
  <si>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</si>
  <si>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</si>
  <si>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</si>
  <si>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</si>
  <si>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</si>
  <si>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</si>
  <si>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</si>
  <si>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</si>
  <si>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</si>
  <si>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</si>
  <si>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</si>
  <si>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</si>
  <si>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</si>
  <si>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</si>
  <si>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</si>
  <si>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</si>
  <si>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</si>
  <si>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</si>
  <si>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</si>
  <si>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</si>
  <si>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</si>
  <si>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</si>
  <si>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</si>
  <si>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</si>
  <si>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</si>
  <si>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</si>
  <si>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</si>
  <si>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</si>
  <si>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</si>
  <si>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</si>
  <si>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</si>
  <si>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</si>
  <si>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</si>
  <si>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</si>
  <si>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</si>
  <si>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</si>
  <si>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</si>
  <si>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</si>
  <si>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</si>
  <si>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</si>
  <si>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</si>
  <si>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</si>
  <si>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</si>
  <si>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</si>
  <si>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</si>
  <si>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</si>
  <si>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</si>
  <si>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</si>
  <si>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</si>
  <si>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</si>
  <si>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</si>
  <si>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</si>
  <si>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</si>
  <si>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</si>
  <si>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</si>
  <si>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</si>
  <si>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</si>
  <si>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</si>
  <si>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</si>
  <si>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</si>
  <si>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</si>
  <si>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</si>
  <si>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</si>
  <si>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</si>
  <si>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</si>
  <si>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</si>
  <si>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</si>
  <si>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</si>
  <si>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</si>
  <si>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</si>
  <si>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</si>
  <si>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</si>
  <si>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</si>
  <si>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</si>
  <si>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</si>
  <si>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</si>
  <si>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</si>
  <si>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</si>
  <si>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</si>
  <si>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</si>
  <si>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</si>
  <si>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</si>
  <si>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</si>
  <si>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</si>
  <si>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</si>
  <si>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</si>
  <si>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</si>
  <si>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</si>
  <si>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</si>
  <si>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</si>
  <si>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</si>
  <si>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</si>
  <si>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</si>
  <si>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</si>
  <si>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</si>
  <si>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</si>
  <si>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</si>
  <si>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</si>
  <si>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</si>
  <si>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</si>
  <si>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</si>
  <si>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</si>
  <si>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</si>
  <si>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</si>
  <si>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</si>
  <si>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</si>
  <si>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</si>
  <si>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</si>
  <si>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</si>
  <si>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</si>
  <si>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</si>
  <si>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</si>
  <si>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</si>
  <si>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</si>
  <si>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</si>
  <si>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</si>
  <si>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</si>
  <si>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</si>
  <si>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</si>
  <si>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</si>
  <si>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</si>
  <si>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</si>
  <si>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</si>
  <si>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</si>
  <si>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</si>
  <si>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</si>
  <si>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</si>
  <si>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</si>
  <si>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</si>
  <si>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</si>
  <si>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</si>
  <si>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</si>
  <si>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</si>
  <si>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</si>
  <si>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</si>
  <si>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</si>
  <si>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</si>
  <si>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</si>
  <si>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</si>
  <si>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</si>
  <si>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</si>
  <si>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</si>
  <si>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</si>
  <si>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</si>
  <si>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</si>
  <si>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</si>
  <si>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</si>
  <si>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</si>
  <si>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</si>
  <si>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</si>
  <si>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</si>
  <si>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</si>
  <si>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</si>
  <si>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</si>
  <si>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</si>
  <si>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</si>
  <si>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</si>
  <si>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</si>
  <si>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</si>
  <si>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</si>
  <si>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</si>
  <si>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</si>
  <si>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</si>
  <si>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</si>
  <si>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</si>
  <si>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</si>
  <si>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</si>
  <si>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</si>
  <si>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</si>
  <si>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</si>
  <si>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</si>
  <si>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</si>
  <si>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</si>
  <si>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</si>
  <si>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</si>
  <si>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</si>
  <si>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</si>
  <si>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</si>
  <si>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</si>
  <si>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</si>
  <si>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</si>
  <si>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</si>
  <si>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</si>
  <si>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</si>
  <si>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</si>
  <si>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</si>
  <si>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</si>
  <si>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</si>
  <si>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</si>
  <si>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</si>
  <si>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</si>
  <si>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</si>
  <si>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</si>
  <si>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</si>
  <si>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</si>
  <si>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</si>
  <si>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</si>
  <si>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</si>
  <si>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</si>
  <si>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</si>
  <si>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</si>
  <si>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</si>
  <si>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</si>
  <si>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</si>
  <si>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</si>
  <si>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</si>
  <si>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</si>
  <si>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</si>
  <si>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</si>
  <si>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</si>
  <si>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</si>
  <si>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</si>
  <si>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</si>
  <si>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</si>
  <si>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</si>
  <si>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</si>
  <si>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</si>
  <si>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</si>
  <si>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</si>
  <si>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</si>
  <si>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</si>
  <si>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</si>
  <si>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</si>
  <si>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</si>
  <si>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</si>
  <si>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</si>
  <si>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</si>
  <si>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</si>
  <si>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</si>
  <si>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</si>
  <si>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</si>
  <si>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</si>
  <si>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</si>
  <si>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</si>
  <si>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</si>
  <si>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</si>
  <si>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</si>
  <si>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</si>
  <si>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</si>
  <si>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</si>
  <si>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</si>
  <si>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</si>
  <si>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</si>
  <si>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</si>
  <si>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</si>
  <si>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</si>
  <si>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</si>
  <si>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</si>
  <si>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</si>
  <si>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</si>
  <si>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</si>
  <si>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</si>
  <si>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</si>
  <si>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</si>
  <si>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</si>
  <si>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</si>
  <si>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</si>
  <si>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</si>
  <si>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</si>
  <si>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</si>
  <si>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</si>
  <si>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</si>
  <si>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</si>
  <si>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</si>
  <si>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</si>
  <si>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</si>
  <si>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</si>
  <si>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</si>
  <si>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</si>
  <si>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</si>
  <si>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</si>
  <si>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</si>
  <si>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</si>
  <si>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</si>
  <si>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</si>
  <si>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</si>
  <si>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</si>
  <si>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</si>
  <si>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</si>
  <si>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</si>
  <si>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</si>
  <si>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</si>
  <si>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</si>
  <si>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</si>
  <si>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</si>
  <si>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</si>
  <si>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</si>
  <si>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</si>
  <si>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</si>
  <si>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</si>
  <si>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</si>
  <si>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</si>
  <si>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</si>
  <si>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</si>
  <si>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</si>
  <si>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</si>
  <si>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</si>
  <si>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</si>
  <si>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</si>
  <si>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</si>
  <si>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</si>
  <si>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</si>
  <si>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</si>
  <si>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</si>
  <si>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</si>
  <si>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</si>
  <si>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</si>
  <si>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</si>
  <si>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</si>
  <si>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</si>
  <si>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</si>
  <si>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</si>
  <si>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</si>
  <si>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</si>
  <si>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</si>
  <si>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</si>
  <si>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</si>
  <si>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</si>
  <si>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</si>
  <si>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</si>
  <si>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</si>
  <si>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</si>
  <si>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</si>
  <si>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</si>
  <si>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</si>
  <si>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</si>
  <si>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</si>
  <si>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</si>
  <si>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</si>
  <si>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</si>
  <si>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</si>
  <si>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</si>
  <si>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</si>
  <si>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</si>
  <si>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</si>
  <si>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</si>
  <si>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</si>
  <si>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</si>
  <si>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</si>
  <si>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</si>
  <si>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</si>
  <si>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</si>
  <si>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</si>
  <si>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</si>
  <si>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</si>
  <si>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</si>
  <si>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</si>
  <si>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</si>
  <si>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</si>
  <si>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</si>
  <si>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</si>
  <si>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</si>
  <si>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</si>
  <si>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</si>
  <si>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</si>
  <si>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</si>
  <si>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</si>
  <si>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</si>
  <si>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</si>
  <si>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</si>
  <si>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</si>
  <si>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</si>
  <si>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</si>
  <si>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</si>
  <si>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</si>
  <si>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</si>
  <si>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</si>
  <si>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</si>
  <si>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</si>
  <si>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</si>
  <si>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</si>
  <si>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</si>
  <si>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</si>
  <si>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</si>
  <si>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</si>
  <si>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</si>
  <si>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</si>
  <si>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</si>
  <si>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</si>
  <si>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</si>
  <si>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</si>
  <si>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</si>
  <si>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</si>
  <si>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</si>
  <si>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</si>
  <si>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</si>
  <si>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</si>
  <si>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</si>
  <si>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</si>
  <si>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</si>
  <si>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</si>
  <si>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</si>
  <si>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</si>
  <si>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</si>
  <si>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</si>
  <si>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</si>
  <si>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</si>
  <si>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</si>
  <si>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</si>
  <si>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</si>
  <si>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</si>
  <si>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</si>
  <si>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</si>
  <si>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</si>
  <si>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</si>
  <si>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</si>
  <si>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</si>
  <si>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</si>
  <si>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</si>
  <si>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</si>
  <si>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</si>
  <si>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</si>
  <si>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</si>
  <si>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</si>
  <si>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</si>
  <si>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</si>
  <si>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</si>
  <si>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</si>
  <si>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</si>
  <si>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</si>
  <si>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</si>
  <si>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</si>
  <si>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</si>
  <si>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</si>
  <si>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</si>
  <si>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</si>
  <si>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</si>
  <si>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</si>
  <si>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</si>
  <si>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</si>
  <si>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</si>
  <si>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</si>
  <si>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</si>
  <si>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</si>
  <si>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</si>
  <si>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</si>
  <si>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</si>
  <si>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</si>
  <si>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</si>
  <si>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</si>
  <si>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</si>
  <si>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</si>
  <si>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</si>
  <si>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</si>
  <si>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</si>
  <si>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</si>
  <si>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</si>
  <si>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</si>
  <si>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</si>
  <si>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</si>
  <si>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</si>
  <si>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</si>
  <si>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</si>
  <si>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</si>
  <si>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</si>
  <si>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</si>
  <si>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</si>
  <si>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</si>
  <si>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</si>
  <si>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</si>
  <si>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</si>
  <si>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</si>
  <si>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</si>
  <si>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</si>
  <si>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</si>
  <si>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</si>
  <si>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</si>
  <si>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</si>
  <si>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</si>
  <si>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</si>
  <si>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</si>
  <si>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</si>
  <si>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</si>
  <si>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</si>
  <si>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</si>
  <si>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</si>
  <si>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</si>
  <si>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</si>
  <si>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</si>
  <si>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</si>
  <si>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</si>
  <si>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</si>
  <si>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</si>
  <si>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</si>
  <si>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</si>
  <si>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</si>
  <si>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</si>
  <si>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</si>
  <si>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</si>
  <si>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</si>
  <si>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</si>
  <si>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</si>
  <si>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</si>
  <si>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</si>
  <si>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</si>
  <si>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</si>
  <si>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</si>
  <si>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</si>
  <si>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</si>
  <si>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</si>
  <si>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</si>
  <si>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</si>
  <si>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</si>
  <si>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</si>
  <si>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</si>
  <si>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</si>
  <si>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</si>
  <si>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</si>
  <si>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</si>
  <si>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</si>
  <si>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</si>
  <si>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</si>
  <si>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</si>
  <si>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</si>
  <si>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</si>
  <si>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</si>
  <si>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</si>
  <si>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</si>
  <si>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</si>
  <si>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</si>
  <si>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</si>
  <si>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</si>
  <si>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</si>
  <si>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</si>
  <si>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</si>
  <si>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</si>
  <si>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</si>
  <si>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</si>
  <si>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</si>
  <si>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</si>
  <si>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</si>
  <si>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</si>
  <si>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</si>
  <si>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</si>
  <si>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</si>
  <si>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</si>
  <si>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</si>
  <si>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</si>
  <si>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</si>
  <si>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</si>
  <si>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</si>
  <si>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</si>
  <si>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</si>
  <si>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</si>
  <si>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</si>
  <si>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</si>
  <si>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</si>
  <si>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</si>
  <si>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</si>
  <si>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</si>
  <si>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</si>
  <si>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</si>
  <si>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</si>
  <si>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</si>
  <si>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</si>
  <si>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</si>
  <si>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</si>
  <si>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</si>
  <si>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</si>
  <si>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</si>
  <si>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</si>
  <si>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</si>
  <si>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</si>
  <si>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</si>
  <si>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</si>
  <si>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</si>
  <si>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</si>
  <si>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</si>
  <si>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</si>
  <si>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</si>
  <si>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</si>
  <si>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</si>
  <si>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</si>
  <si>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</si>
  <si>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</si>
  <si>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</si>
  <si>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</si>
  <si>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</si>
  <si>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</si>
  <si>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</si>
  <si>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</si>
  <si>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</si>
  <si>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</si>
  <si>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</si>
  <si>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</si>
  <si>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</si>
  <si>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</si>
  <si>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</si>
  <si>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</si>
  <si>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</si>
  <si>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</si>
  <si>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</si>
  <si>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</si>
  <si>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</si>
  <si>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</si>
  <si>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</si>
  <si>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</si>
  <si>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</si>
  <si>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</si>
  <si>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</si>
  <si>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</si>
  <si>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</si>
  <si>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</si>
  <si>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</si>
  <si>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</si>
  <si>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</si>
  <si>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</si>
  <si>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</si>
  <si>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</si>
  <si>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</si>
  <si>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</si>
  <si>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</si>
  <si>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</si>
  <si>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</si>
  <si>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</si>
  <si>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</si>
  <si>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</si>
  <si>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</si>
  <si>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</si>
  <si>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</si>
  <si>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</si>
  <si>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</si>
  <si>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</si>
  <si>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</si>
  <si>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</si>
  <si>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</si>
  <si>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</si>
  <si>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</si>
  <si>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</si>
  <si>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</si>
  <si>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</si>
  <si>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</si>
  <si>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</si>
  <si>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</si>
  <si>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</si>
  <si>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</si>
  <si>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</si>
  <si>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</si>
  <si>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</si>
  <si>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</si>
  <si>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</si>
  <si>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</si>
  <si>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</si>
  <si>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</si>
  <si>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</si>
  <si>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</si>
  <si>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</si>
  <si>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</si>
  <si>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</si>
  <si>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</si>
  <si>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</si>
  <si>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</si>
  <si>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</si>
  <si>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</si>
  <si>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</si>
  <si>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</si>
  <si>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</si>
  <si>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</si>
  <si>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</si>
  <si>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</si>
  <si>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</si>
  <si>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</si>
  <si>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</si>
  <si>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</si>
  <si>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</si>
  <si>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</si>
  <si>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</si>
  <si>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</si>
  <si>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</si>
  <si>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</si>
  <si>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</si>
  <si>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</si>
  <si>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</si>
  <si>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</si>
  <si>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</si>
  <si>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</si>
  <si>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</si>
  <si>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</si>
  <si>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</si>
  <si>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</si>
  <si>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</si>
  <si>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</si>
  <si>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</si>
  <si>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</si>
  <si>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</si>
  <si>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</si>
  <si>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</si>
  <si>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</si>
  <si>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</si>
  <si>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</si>
  <si>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</si>
  <si>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</si>
  <si>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</si>
  <si>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</si>
  <si>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</si>
  <si>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</si>
  <si>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</si>
  <si>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</si>
  <si>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</si>
  <si>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</si>
  <si>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</si>
  <si>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</si>
  <si>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</si>
  <si>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</si>
  <si>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</si>
  <si>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</si>
  <si>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</si>
  <si>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</si>
  <si>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</si>
  <si>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</si>
  <si>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</si>
  <si>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</si>
  <si>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</si>
  <si>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</si>
  <si>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</si>
  <si>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</si>
  <si>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</si>
  <si>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</si>
  <si>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</si>
  <si>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</si>
  <si>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</si>
  <si>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</si>
  <si>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</si>
  <si>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</si>
  <si>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</si>
  <si>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</si>
  <si>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</si>
  <si>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</si>
  <si>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</si>
  <si>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</si>
  <si>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</si>
  <si>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</si>
  <si>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</si>
  <si>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</si>
  <si>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</si>
  <si>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</si>
  <si>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</si>
  <si>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</si>
  <si>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</si>
  <si>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</si>
  <si>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</si>
  <si>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</si>
  <si>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</si>
  <si>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</si>
  <si>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</si>
  <si>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</si>
  <si>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</si>
  <si>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</si>
  <si>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</si>
  <si>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</si>
  <si>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</si>
  <si>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</si>
  <si>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</si>
  <si>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</si>
  <si>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</si>
  <si>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</si>
  <si>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</si>
  <si>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</si>
  <si>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</si>
  <si>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</si>
  <si>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</si>
  <si>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</si>
  <si>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</si>
  <si>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</si>
  <si>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</si>
  <si>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</si>
  <si>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</si>
  <si>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</si>
  <si>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</si>
  <si>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</si>
  <si>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</si>
  <si>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</si>
  <si>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</si>
  <si>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</si>
  <si>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</si>
  <si>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</si>
  <si>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</si>
  <si>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</si>
  <si>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</si>
  <si>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</si>
  <si>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</si>
  <si>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</si>
  <si>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</si>
  <si>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</si>
  <si>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</si>
  <si>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</si>
  <si>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</si>
  <si>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</si>
  <si>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</si>
  <si>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</si>
  <si>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</si>
  <si>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</si>
  <si>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</si>
  <si>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</si>
  <si>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</si>
  <si>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</si>
  <si>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</si>
  <si>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</si>
  <si>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</si>
  <si>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</si>
  <si>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</si>
  <si>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</si>
  <si>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</si>
  <si>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</si>
  <si>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</si>
  <si>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</si>
  <si>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</si>
  <si>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</si>
  <si>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</si>
  <si>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</si>
  <si>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</si>
  <si>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</si>
  <si>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</si>
  <si>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</si>
  <si>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</si>
  <si>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</si>
  <si>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</si>
  <si>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</si>
  <si>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</si>
  <si>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</si>
  <si>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</si>
  <si>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</si>
  <si>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</si>
  <si>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</si>
  <si>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</si>
  <si>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</si>
  <si>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</si>
  <si>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</si>
  <si>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</si>
  <si>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</si>
  <si>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</si>
  <si>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</si>
  <si>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</si>
  <si>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</si>
  <si>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</si>
  <si>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</si>
  <si>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</si>
  <si>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</si>
  <si>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</si>
  <si>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</si>
  <si>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</si>
  <si>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</si>
  <si>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</si>
  <si>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</si>
  <si>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</si>
  <si>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</si>
  <si>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</si>
  <si>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</si>
  <si>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</si>
  <si>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</si>
  <si>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</si>
  <si>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</si>
  <si>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</si>
  <si>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</si>
  <si>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</si>
  <si>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</si>
  <si>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</si>
  <si>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</si>
  <si>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</si>
  <si>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</si>
  <si>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</si>
  <si>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</si>
  <si>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</si>
  <si>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</si>
  <si>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</si>
  <si>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</si>
  <si>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</si>
  <si>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</si>
  <si>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</si>
  <si>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</si>
  <si>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</si>
  <si>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</si>
  <si>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</si>
  <si>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</si>
  <si>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</si>
  <si>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</si>
  <si>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</si>
  <si>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</si>
  <si>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</si>
  <si>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</si>
  <si>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</si>
  <si>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</si>
  <si>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</si>
  <si>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</si>
  <si>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</si>
  <si>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</si>
  <si>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</si>
  <si>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</si>
  <si>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</si>
  <si>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</si>
  <si>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</si>
  <si>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</si>
  <si>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</si>
  <si>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</si>
  <si>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</si>
  <si>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</si>
  <si>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</si>
  <si>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</si>
  <si>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</si>
  <si>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</si>
  <si>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</si>
  <si>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</si>
  <si>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</si>
  <si>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</si>
  <si>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</si>
  <si>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</si>
  <si>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</si>
  <si>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</si>
  <si>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</si>
  <si>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</si>
  <si>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</si>
  <si>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</si>
  <si>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</si>
  <si>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</si>
  <si>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</si>
  <si>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</si>
  <si>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</si>
  <si>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</si>
  <si>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</si>
  <si>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</si>
  <si>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</si>
  <si>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</si>
  <si>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</si>
  <si>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</si>
  <si>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</si>
  <si>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</si>
  <si>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</si>
  <si>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</si>
  <si>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</si>
  <si>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</si>
  <si>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</si>
  <si>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</si>
  <si>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</si>
  <si>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</si>
  <si>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</si>
  <si>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</si>
  <si>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</si>
  <si>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</si>
  <si>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</si>
  <si>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</si>
  <si>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</si>
  <si>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</si>
  <si>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</si>
  <si>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</si>
  <si>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</si>
  <si>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</si>
  <si>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</si>
  <si>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</si>
  <si>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</si>
  <si>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</si>
  <si>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</si>
  <si>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</si>
  <si>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</si>
  <si>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</si>
  <si>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</si>
  <si>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</si>
  <si>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</si>
  <si>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</si>
  <si>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</si>
  <si>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</si>
  <si>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</si>
  <si>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</si>
  <si>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</si>
  <si>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</si>
  <si>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</si>
  <si>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</si>
  <si>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</si>
  <si>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</si>
  <si>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</si>
  <si>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</si>
  <si>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</si>
  <si>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</si>
  <si>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</si>
  <si>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</si>
  <si>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</si>
  <si>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</si>
  <si>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</si>
  <si>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</si>
  <si>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</si>
  <si>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</si>
  <si>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</si>
  <si>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</si>
  <si>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</si>
  <si>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</si>
  <si>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</si>
  <si>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</si>
  <si>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</si>
  <si>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</si>
  <si>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</si>
  <si>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</si>
  <si>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</si>
  <si>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</si>
  <si>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</si>
  <si>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</si>
  <si>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</si>
  <si>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</si>
  <si>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</si>
  <si>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</si>
  <si>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</si>
  <si>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</si>
  <si>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</si>
  <si>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</si>
  <si>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</si>
  <si>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</si>
  <si>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</si>
  <si>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</si>
  <si>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</si>
  <si>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</si>
  <si>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</si>
  <si>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</si>
  <si>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</si>
  <si>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</si>
  <si>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</si>
  <si>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</si>
  <si>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</si>
  <si>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</si>
  <si>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</si>
  <si>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</si>
  <si>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</si>
  <si>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</si>
  <si>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</si>
  <si>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</si>
  <si>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</si>
  <si>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</si>
  <si>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</si>
  <si>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</si>
  <si>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</si>
  <si>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</si>
  <si>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</si>
  <si>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</si>
  <si>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</si>
  <si>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</si>
  <si>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</si>
  <si>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</si>
  <si>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</si>
  <si>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</si>
  <si>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</si>
  <si>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</si>
  <si>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</si>
  <si>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</si>
  <si>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</si>
  <si>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</si>
  <si>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</si>
  <si>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</si>
  <si>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</si>
  <si>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</si>
  <si>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</si>
  <si>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</si>
  <si>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</si>
  <si>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</si>
  <si>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</si>
  <si>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</si>
  <si>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</si>
  <si>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</si>
  <si>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</si>
  <si>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</si>
  <si>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</si>
  <si>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</si>
  <si>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</si>
  <si>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</si>
  <si>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</si>
  <si>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</si>
  <si>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</si>
  <si>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</si>
  <si>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</si>
  <si>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</si>
  <si>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</si>
  <si>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</si>
  <si>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</si>
  <si>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</si>
  <si>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</si>
  <si>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</si>
  <si>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</si>
  <si>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</si>
  <si>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</si>
  <si>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</si>
  <si>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</si>
  <si>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</si>
  <si>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</si>
  <si>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</si>
  <si>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</si>
  <si>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</si>
  <si>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</si>
  <si>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</si>
  <si>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</si>
  <si>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</si>
  <si>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</si>
  <si>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</si>
  <si>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</si>
  <si>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</si>
  <si>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</si>
  <si>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</si>
  <si>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</si>
  <si>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</si>
  <si>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</si>
  <si>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</si>
  <si>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</si>
  <si>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</si>
  <si>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</si>
  <si>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</si>
  <si>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</si>
  <si>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</si>
  <si>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</si>
  <si>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</si>
  <si>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</si>
  <si>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</si>
  <si>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</si>
  <si>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</si>
  <si>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</si>
  <si>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</si>
  <si>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</si>
  <si>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</si>
  <si>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</si>
  <si>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</si>
  <si>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</si>
  <si>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</si>
  <si>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</si>
  <si>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</si>
  <si>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</si>
  <si>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</si>
  <si>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</si>
  <si>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</si>
  <si>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</si>
  <si>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</si>
  <si>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</si>
  <si>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</si>
  <si>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</si>
  <si>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</si>
  <si>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</si>
  <si>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</si>
  <si>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</si>
  <si>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</si>
  <si>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</si>
  <si>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</si>
  <si>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</si>
  <si>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</si>
  <si>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</si>
  <si>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</si>
  <si>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</si>
  <si>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</si>
  <si>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</si>
  <si>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</si>
  <si>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</si>
  <si>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</si>
  <si>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</si>
  <si>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</si>
  <si>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</si>
  <si>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</si>
  <si>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</si>
  <si>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</si>
  <si>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</si>
  <si>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</si>
  <si>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</si>
  <si>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</si>
  <si>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</si>
  <si>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</si>
  <si>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</si>
  <si>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</si>
  <si>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</si>
  <si>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</si>
  <si>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</si>
  <si>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</si>
  <si>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</si>
  <si>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</si>
  <si>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</si>
  <si>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</si>
  <si>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</si>
  <si>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</si>
  <si>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</si>
  <si>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</si>
  <si>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</si>
  <si>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</si>
  <si>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</si>
  <si>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</si>
  <si>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</si>
  <si>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</si>
  <si>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</si>
  <si>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</si>
  <si>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</si>
  <si>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</si>
  <si>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</si>
  <si>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</si>
  <si>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</si>
  <si>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</si>
  <si>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</si>
  <si>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</si>
  <si>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</si>
  <si>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</si>
  <si>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</si>
  <si>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</si>
  <si>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</si>
  <si>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</si>
  <si>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</si>
  <si>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</si>
  <si>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</si>
  <si>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</si>
  <si>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</si>
  <si>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</si>
  <si>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</si>
  <si>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</si>
  <si>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</si>
  <si>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</si>
  <si>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</si>
  <si>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</si>
  <si>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</si>
  <si>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</si>
  <si>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</si>
  <si>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</si>
  <si>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</si>
  <si>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</si>
  <si>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</si>
  <si>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</si>
  <si>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</si>
  <si>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</si>
  <si>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</si>
  <si>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</si>
  <si>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</si>
  <si>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</si>
  <si>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</si>
  <si>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</si>
  <si>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</si>
  <si>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</si>
  <si>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</si>
  <si>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</si>
  <si>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</si>
  <si>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</si>
  <si>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</si>
  <si>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</si>
  <si>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</si>
  <si>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</si>
  <si>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</si>
  <si>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</si>
  <si>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</si>
  <si>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</si>
  <si>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</si>
  <si>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</si>
  <si>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</si>
  <si>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</si>
  <si>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</si>
  <si>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</si>
  <si>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</si>
  <si>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</si>
  <si>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</si>
  <si>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</si>
  <si>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</si>
  <si>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</si>
  <si>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</si>
  <si>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</si>
  <si>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</si>
  <si>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</si>
  <si>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</si>
  <si>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</si>
  <si>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</si>
  <si>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</si>
  <si>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</si>
  <si>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</si>
  <si>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</si>
  <si>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</si>
  <si>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</si>
  <si>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</si>
  <si>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</si>
  <si>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</si>
  <si>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</si>
  <si>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</si>
  <si>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</si>
  <si>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</si>
  <si>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</si>
  <si>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</si>
  <si>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</si>
  <si>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</si>
  <si>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</si>
  <si>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</si>
  <si>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</si>
  <si>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</si>
  <si>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</si>
  <si>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</si>
  <si>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</si>
  <si>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</si>
  <si>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</si>
  <si>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</si>
  <si>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</si>
  <si>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</si>
  <si>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</si>
  <si>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</si>
  <si>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</si>
  <si>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</si>
  <si>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</si>
  <si>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</si>
  <si>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</si>
  <si>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</si>
  <si>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</si>
  <si>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</si>
  <si>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</si>
  <si>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</si>
  <si>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</si>
  <si>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</si>
  <si>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</si>
  <si>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</si>
  <si>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</si>
  <si>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</si>
  <si>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</si>
  <si>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</si>
  <si>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</si>
  <si>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</si>
  <si>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</si>
  <si>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</si>
  <si>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</si>
  <si>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</si>
  <si>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</si>
  <si>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</si>
  <si>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</si>
  <si>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</si>
  <si>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</si>
  <si>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</si>
  <si>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</si>
  <si>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</si>
  <si>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</si>
  <si>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</si>
  <si>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</si>
  <si>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</si>
  <si>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</si>
  <si>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</si>
  <si>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</si>
  <si>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</si>
  <si>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</si>
  <si>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</si>
  <si>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</si>
  <si>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</si>
  <si>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</si>
  <si>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</si>
  <si>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</si>
  <si>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</si>
  <si>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</si>
  <si>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</si>
  <si>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</si>
  <si>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</si>
  <si>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</si>
  <si>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</si>
  <si>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</si>
  <si>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</si>
  <si>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</si>
  <si>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</si>
  <si>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</si>
  <si>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</si>
  <si>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</si>
  <si>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</si>
  <si>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</si>
  <si>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</si>
  <si>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</si>
  <si>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</si>
  <si>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</si>
  <si>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</si>
  <si>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</si>
  <si>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</si>
  <si>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</si>
  <si>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</si>
  <si>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</si>
  <si>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</si>
  <si>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</si>
  <si>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</si>
  <si>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</si>
  <si>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</si>
  <si>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</si>
  <si>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</si>
  <si>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</si>
  <si>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</si>
  <si>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</si>
  <si>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</si>
  <si>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</si>
  <si>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</si>
  <si>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</si>
  <si>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</si>
  <si>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</si>
  <si>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</si>
  <si>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</si>
  <si>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</si>
  <si>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</si>
  <si>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</si>
  <si>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</si>
  <si>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</si>
  <si>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</si>
  <si>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</si>
  <si>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</si>
  <si>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</si>
  <si>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</si>
  <si>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</si>
  <si>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</si>
  <si>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</si>
  <si>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</si>
  <si>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</si>
  <si>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</si>
  <si>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</si>
  <si>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</si>
  <si>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</si>
  <si>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</si>
  <si>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</si>
  <si>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</si>
  <si>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</si>
  <si>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</si>
  <si>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</si>
  <si>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</si>
  <si>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</si>
  <si>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</si>
  <si>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</si>
  <si>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</si>
  <si>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</si>
  <si>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</si>
  <si>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</si>
  <si>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</si>
  <si>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</si>
  <si>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</si>
  <si>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</si>
  <si>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</si>
  <si>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</si>
  <si>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</si>
  <si>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</si>
  <si>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</si>
  <si>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</si>
  <si>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</si>
  <si>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</si>
  <si>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</si>
  <si>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</si>
  <si>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</si>
  <si>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</si>
  <si>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</si>
  <si>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</si>
  <si>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</si>
  <si>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</si>
  <si>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</si>
  <si>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</si>
  <si>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</si>
  <si>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</si>
  <si>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</si>
  <si>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</si>
  <si>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</si>
  <si>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</si>
  <si>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</si>
  <si>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</si>
  <si>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</si>
  <si>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</si>
  <si>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</si>
  <si>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</si>
  <si>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</si>
  <si>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</si>
  <si>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</si>
  <si>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</si>
  <si>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</si>
  <si>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</si>
  <si>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</si>
  <si>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</si>
  <si>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</si>
  <si>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</si>
  <si>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</si>
  <si>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</si>
  <si>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</si>
  <si>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</si>
  <si>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</si>
  <si>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</si>
  <si>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</si>
  <si>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</si>
  <si>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</si>
  <si>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</si>
  <si>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</si>
  <si>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</si>
  <si>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</si>
  <si>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</si>
  <si>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</si>
  <si>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</si>
  <si>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</si>
  <si>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</si>
  <si>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</si>
  <si>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</si>
  <si>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</si>
  <si>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</si>
  <si>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</si>
  <si>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</si>
  <si>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</si>
  <si>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</si>
  <si>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</si>
  <si>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</si>
  <si>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</si>
  <si>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</si>
  <si>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</si>
  <si>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</si>
  <si>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</si>
  <si>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</si>
  <si>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</si>
  <si>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</si>
  <si>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</si>
  <si>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</si>
  <si>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</si>
  <si>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</si>
  <si>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</si>
  <si>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</si>
  <si>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</si>
  <si>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</si>
  <si>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</si>
  <si>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</si>
  <si>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</si>
  <si>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</si>
  <si>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</si>
  <si>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</si>
  <si>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</si>
  <si>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</si>
  <si>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</si>
  <si>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</si>
  <si>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</si>
  <si>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</si>
  <si>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</si>
  <si>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</si>
  <si>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</si>
  <si>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</si>
  <si>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</si>
  <si>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</si>
  <si>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</si>
  <si>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</si>
  <si>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</si>
  <si>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</si>
  <si>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</si>
  <si>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</si>
  <si>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</si>
  <si>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</si>
  <si>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</si>
  <si>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</si>
  <si>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</si>
  <si>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</si>
  <si>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</si>
  <si>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</si>
  <si>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</si>
  <si>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</si>
  <si>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</si>
  <si>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</si>
  <si>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</si>
  <si>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</si>
  <si>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</si>
  <si>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</si>
  <si>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</si>
  <si>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</si>
  <si>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</si>
  <si>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</si>
  <si>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</si>
  <si>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</si>
  <si>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</si>
  <si>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</si>
  <si>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</si>
  <si>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</si>
  <si>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</si>
  <si>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</si>
  <si>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</si>
  <si>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</si>
  <si>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</si>
  <si>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</si>
  <si>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</si>
  <si>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</si>
  <si>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</si>
  <si>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</si>
  <si>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</si>
  <si>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</si>
  <si>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</si>
  <si>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</si>
  <si>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</si>
  <si>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</si>
  <si>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</si>
  <si>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</si>
  <si>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</si>
  <si>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</si>
  <si>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</si>
  <si>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</si>
  <si>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</si>
  <si>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</si>
  <si>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</si>
  <si>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</si>
  <si>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</si>
  <si>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</si>
  <si>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</si>
  <si>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</si>
  <si>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</si>
  <si>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</si>
  <si>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</si>
  <si>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</si>
  <si>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</si>
  <si>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</si>
  <si>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</si>
  <si>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</si>
  <si>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</si>
  <si>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</si>
  <si>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</si>
  <si>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</si>
  <si>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</si>
  <si>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</si>
  <si>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</si>
  <si>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</si>
  <si>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</si>
  <si>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</si>
  <si>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</si>
  <si>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</si>
  <si>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</si>
  <si>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</si>
  <si>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</si>
  <si>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</si>
  <si>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</si>
  <si>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</si>
  <si>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</si>
  <si>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</si>
  <si>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</si>
  <si>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</si>
  <si>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</si>
  <si>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</si>
  <si>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</si>
  <si>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</si>
  <si>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</si>
  <si>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</si>
  <si>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</si>
  <si>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</si>
  <si>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</si>
  <si>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</si>
  <si>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</si>
  <si>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</si>
  <si>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</si>
  <si>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</si>
  <si>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</si>
  <si>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</si>
  <si>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</si>
  <si>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</si>
  <si>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</si>
  <si>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</si>
  <si>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</si>
  <si>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</si>
  <si>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</si>
  <si>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</si>
  <si>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</si>
  <si>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</si>
  <si>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</si>
  <si>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</si>
  <si>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</si>
  <si>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</si>
  <si>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</si>
  <si>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</si>
  <si>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</si>
  <si>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</si>
  <si>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</si>
  <si>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</si>
  <si>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</si>
  <si>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</si>
  <si>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</si>
  <si>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</si>
  <si>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</si>
  <si>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</si>
  <si>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</si>
  <si>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</si>
  <si>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</si>
  <si>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</si>
  <si>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</si>
  <si>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</si>
  <si>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</si>
  <si>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</si>
  <si>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</si>
  <si>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</si>
  <si>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</si>
  <si>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</si>
  <si>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</si>
  <si>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</si>
  <si>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</si>
  <si>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</si>
  <si>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</si>
  <si>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</si>
  <si>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</si>
  <si>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</si>
  <si>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</si>
  <si>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</si>
  <si>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</si>
  <si>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</si>
  <si>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</si>
  <si>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</si>
  <si>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</si>
  <si>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</si>
  <si>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</si>
  <si>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</si>
  <si>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</si>
  <si>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</si>
  <si>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</si>
  <si>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</si>
  <si>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</si>
  <si>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</si>
  <si>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</si>
  <si>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</si>
  <si>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</si>
  <si>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</si>
  <si>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</si>
  <si>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</si>
  <si>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</si>
  <si>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</si>
  <si>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</si>
  <si>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</si>
  <si>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</si>
  <si>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</si>
  <si>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</si>
  <si>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</si>
  <si>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</si>
  <si>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</si>
  <si>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</si>
  <si>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</si>
  <si>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</si>
  <si>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</si>
  <si>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</si>
  <si>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</si>
  <si>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</si>
  <si>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</si>
  <si>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</si>
  <si>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</si>
  <si>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</si>
  <si>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</si>
  <si>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</si>
  <si>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</si>
  <si>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</si>
  <si>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</si>
  <si>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</si>
  <si>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</si>
  <si>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</si>
  <si>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</si>
  <si>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</si>
  <si>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</si>
  <si>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</si>
  <si>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</si>
  <si>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</si>
  <si>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</si>
  <si>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</si>
  <si>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</si>
  <si>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</si>
  <si>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</si>
  <si>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</si>
  <si>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</si>
  <si>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</si>
  <si>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</si>
  <si>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</si>
  <si>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</si>
  <si>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</si>
  <si>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</si>
  <si>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</si>
  <si>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</si>
  <si>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</si>
  <si>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</si>
  <si>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</si>
  <si>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</si>
  <si>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</si>
  <si>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</si>
  <si>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</si>
  <si>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</si>
  <si>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</si>
  <si>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</si>
  <si>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</si>
  <si>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</si>
  <si>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</si>
  <si>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</si>
  <si>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</si>
  <si>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</si>
  <si>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</si>
  <si>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</si>
  <si>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</si>
  <si>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</si>
  <si>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</si>
  <si>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</si>
  <si>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</si>
  <si>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</si>
  <si>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</si>
  <si>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</si>
  <si>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</si>
  <si>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</si>
  <si>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</si>
  <si>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</si>
  <si>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</si>
  <si>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</si>
  <si>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</si>
  <si>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</si>
  <si>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</si>
  <si>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</si>
  <si>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</si>
  <si>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</si>
  <si>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</si>
  <si>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</si>
  <si>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</si>
  <si>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</si>
  <si>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</si>
  <si>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</si>
  <si>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</si>
  <si>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</si>
  <si>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</si>
  <si>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</si>
  <si>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</si>
  <si>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</si>
  <si>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</si>
  <si>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</si>
  <si>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</si>
  <si>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</si>
  <si>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</si>
  <si>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</si>
  <si>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</si>
  <si>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</si>
  <si>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</si>
  <si>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</si>
  <si>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</si>
  <si>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</si>
  <si>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</si>
  <si>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</si>
  <si>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</si>
  <si>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</si>
  <si>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</si>
  <si>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</si>
  <si>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</si>
  <si>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</si>
  <si>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</si>
  <si>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</si>
  <si>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</si>
  <si>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</si>
  <si>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</si>
  <si>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</si>
  <si>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</si>
  <si>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</si>
  <si>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</si>
  <si>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</si>
  <si>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</si>
  <si>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</si>
  <si>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</si>
  <si>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</si>
  <si>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</si>
  <si>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</si>
  <si>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</si>
  <si>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</si>
  <si>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</si>
  <si>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</si>
  <si>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</si>
  <si>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</si>
  <si>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</si>
  <si>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</si>
  <si>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</si>
  <si>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</si>
  <si>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</si>
  <si>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</si>
  <si>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</si>
  <si>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</si>
  <si>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</si>
  <si>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</si>
  <si>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</si>
  <si>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</si>
  <si>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</si>
  <si>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</si>
  <si>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</si>
  <si>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</si>
  <si>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</si>
  <si>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</si>
  <si>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</si>
  <si>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</si>
  <si>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</si>
  <si>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</si>
  <si>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</si>
  <si>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</si>
  <si>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</si>
  <si>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</si>
  <si>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</si>
  <si>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</si>
  <si>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</si>
  <si>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</si>
  <si>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</si>
  <si>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</si>
  <si>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</si>
  <si>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</si>
  <si>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</si>
  <si>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</si>
  <si>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</si>
  <si>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</si>
  <si>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</si>
  <si>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</si>
  <si>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</si>
  <si>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</si>
  <si>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</si>
  <si>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</si>
  <si>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</si>
  <si>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</si>
  <si>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</si>
  <si>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</si>
  <si>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</si>
  <si>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</si>
  <si>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</si>
  <si>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</si>
  <si>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</si>
  <si>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</si>
  <si>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</si>
  <si>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</si>
  <si>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</si>
  <si>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</si>
  <si>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</si>
  <si>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</si>
  <si>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</si>
  <si>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</si>
  <si>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</si>
  <si>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</si>
  <si>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</si>
  <si>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</si>
  <si>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</si>
  <si>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</si>
  <si>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</si>
  <si>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</si>
  <si>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</si>
  <si>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</si>
  <si>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</si>
  <si>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</si>
  <si>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</si>
  <si>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</si>
  <si>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</si>
  <si>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</si>
  <si>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</si>
  <si>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</si>
  <si>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</si>
  <si>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</si>
  <si>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</si>
  <si>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</si>
  <si>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</si>
  <si>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</si>
  <si>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</si>
  <si>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</si>
  <si>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</si>
  <si>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</si>
  <si>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</si>
  <si>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</si>
  <si>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</si>
  <si>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</si>
  <si>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</si>
  <si>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</si>
  <si>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</si>
  <si>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</si>
  <si>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</si>
  <si>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</si>
  <si>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</si>
  <si>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</si>
  <si>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</si>
  <si>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</si>
  <si>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</si>
  <si>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</si>
  <si>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</si>
  <si>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</si>
  <si>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</si>
  <si>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</si>
  <si>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</si>
  <si>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</si>
  <si>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</si>
  <si>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</si>
  <si>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</si>
  <si>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</si>
  <si>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</si>
  <si>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</si>
  <si>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</si>
  <si>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</si>
  <si>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</si>
  <si>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</si>
  <si>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</si>
  <si>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</si>
  <si>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</si>
  <si>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</si>
  <si>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</si>
  <si>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</si>
  <si>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</si>
  <si>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</si>
  <si>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</si>
  <si>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</si>
  <si>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</si>
  <si>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</si>
  <si>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</si>
  <si>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</si>
  <si>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</si>
  <si>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</si>
  <si>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</si>
  <si>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</si>
  <si>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</si>
  <si>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</si>
  <si>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</si>
  <si>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</si>
  <si>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</si>
  <si>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</si>
  <si>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</si>
  <si>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</si>
  <si>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</si>
  <si>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</si>
  <si>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</si>
  <si>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</si>
  <si>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</si>
  <si>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</si>
  <si>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</si>
  <si>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</si>
  <si>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</si>
  <si>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</si>
  <si>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</si>
  <si>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</si>
  <si>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</si>
  <si>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</si>
  <si>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</si>
  <si>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</si>
  <si>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</si>
  <si>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</si>
  <si>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</si>
  <si>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</si>
  <si>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</si>
  <si>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</si>
  <si>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</si>
  <si>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</si>
  <si>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</si>
  <si>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</si>
  <si>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</si>
  <si>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</si>
  <si>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</si>
  <si>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</si>
  <si>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</si>
  <si>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</si>
  <si>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</si>
  <si>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</si>
  <si>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</si>
  <si>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</si>
  <si>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</si>
  <si>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</si>
  <si>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</si>
  <si>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</si>
  <si>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</si>
  <si>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</si>
  <si>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</si>
  <si>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</si>
  <si>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</si>
  <si>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</si>
  <si>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</si>
  <si>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</si>
  <si>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</si>
  <si>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</si>
  <si>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</si>
  <si>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</si>
  <si>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</si>
  <si>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</si>
  <si>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</si>
  <si>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</si>
  <si>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</si>
  <si>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</si>
  <si>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</si>
  <si>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</si>
  <si>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</si>
  <si>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</si>
  <si>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</si>
  <si>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</si>
  <si>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</si>
  <si>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</si>
  <si>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</si>
  <si>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</si>
  <si>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</si>
  <si>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</si>
  <si>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</si>
  <si>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</si>
  <si>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</si>
  <si>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</si>
  <si>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</si>
  <si>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</si>
  <si>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</si>
  <si>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</si>
  <si>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</si>
  <si>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</si>
  <si>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</si>
  <si>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</si>
  <si>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</si>
  <si>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</si>
  <si>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</si>
  <si>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</si>
  <si>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</si>
  <si>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</si>
  <si>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</si>
  <si>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</si>
  <si>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</si>
  <si>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</si>
  <si>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</si>
  <si>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</si>
  <si>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</si>
  <si>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</si>
  <si>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</si>
  <si>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</si>
  <si>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</si>
  <si>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</si>
  <si>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</si>
  <si>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</si>
  <si>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</si>
  <si>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</si>
  <si>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</si>
  <si>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</si>
  <si>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</si>
  <si>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</si>
  <si>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</si>
  <si>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</si>
  <si>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</si>
  <si>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</si>
  <si>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</si>
  <si>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</si>
  <si>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</si>
  <si>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</si>
  <si>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</si>
  <si>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</si>
  <si>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</si>
  <si>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</si>
  <si>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</si>
  <si>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</si>
  <si>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</si>
  <si>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</si>
  <si>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</si>
  <si>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</si>
  <si>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</si>
  <si>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</si>
  <si>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</si>
  <si>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</si>
  <si>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</si>
  <si>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</si>
  <si>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</si>
  <si>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</si>
  <si>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</si>
  <si>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</si>
  <si>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</si>
  <si>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</si>
  <si>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</si>
  <si>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</si>
  <si>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</si>
  <si>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</si>
  <si>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</si>
  <si>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</si>
  <si>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</si>
  <si>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</si>
  <si>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</si>
  <si>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</si>
  <si>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</si>
  <si>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</si>
  <si>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</si>
  <si>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</si>
  <si>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</si>
  <si>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</si>
  <si>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</si>
  <si>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</si>
  <si>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</si>
  <si>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</si>
  <si>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</si>
  <si>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</si>
  <si>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</si>
  <si>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</si>
  <si>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</si>
  <si>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</si>
  <si>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</si>
  <si>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</si>
  <si>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</si>
  <si>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</si>
  <si>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</si>
  <si>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</si>
  <si>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</si>
  <si>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</si>
  <si>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</si>
  <si>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</si>
  <si>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</si>
  <si>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</si>
  <si>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</si>
  <si>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</si>
  <si>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</si>
  <si>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</si>
  <si>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</si>
  <si>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</si>
  <si>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</si>
  <si>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</si>
  <si>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</si>
  <si>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</si>
  <si>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</si>
  <si>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</si>
  <si>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</si>
  <si>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</si>
  <si>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</si>
  <si>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</si>
  <si>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</si>
  <si>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</si>
  <si>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</si>
  <si>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</si>
  <si>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</si>
  <si>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</si>
  <si>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</si>
  <si>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</si>
  <si>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</si>
  <si>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</si>
  <si>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</si>
  <si>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</si>
  <si>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</si>
  <si>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</si>
  <si>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</si>
  <si>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</si>
  <si>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</si>
  <si>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</si>
  <si>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</si>
  <si>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</si>
  <si>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</si>
  <si>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</si>
  <si>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</si>
  <si>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</si>
  <si>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</si>
  <si>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</si>
  <si>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</si>
  <si>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</si>
  <si>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</si>
  <si>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</si>
  <si>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</si>
  <si>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</si>
  <si>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</si>
  <si>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</si>
  <si>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</si>
  <si>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</si>
  <si>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</si>
  <si>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</si>
  <si>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</si>
  <si>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</si>
  <si>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</si>
  <si>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</si>
  <si>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</si>
  <si>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</si>
  <si>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</si>
  <si>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</si>
  <si>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</si>
  <si>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</si>
  <si>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</si>
  <si>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</si>
  <si>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</si>
  <si>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</si>
  <si>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</si>
  <si>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</si>
  <si>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</si>
  <si>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</si>
  <si>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</si>
  <si>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</si>
  <si>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</si>
  <si>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</si>
  <si>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</si>
  <si>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</si>
  <si>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</si>
  <si>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</si>
  <si>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</si>
  <si>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</si>
  <si>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</si>
  <si>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</si>
  <si>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</si>
  <si>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</si>
  <si>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</si>
  <si>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</si>
  <si>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</si>
  <si>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</si>
  <si>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</si>
  <si>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</si>
  <si>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</si>
  <si>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</si>
  <si>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</si>
  <si>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</si>
  <si>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</si>
  <si>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</si>
  <si>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</si>
  <si>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</si>
  <si>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</si>
  <si>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</si>
  <si>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</si>
  <si>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</si>
  <si>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</si>
  <si>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</si>
  <si>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</si>
  <si>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</si>
  <si>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</si>
  <si>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</si>
  <si>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</si>
  <si>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</si>
  <si>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</si>
  <si>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</si>
  <si>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</si>
  <si>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</si>
  <si>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</si>
  <si>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</si>
  <si>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</si>
  <si>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</si>
  <si>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</si>
  <si>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</si>
  <si>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</si>
  <si>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</si>
  <si>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</si>
  <si>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</si>
  <si>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</si>
  <si>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</si>
  <si>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</si>
  <si>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</si>
  <si>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</si>
  <si>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</si>
  <si>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</si>
  <si>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</si>
  <si>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</si>
  <si>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</si>
  <si>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</si>
  <si>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</si>
  <si>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</si>
  <si>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</si>
  <si>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</si>
  <si>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</si>
  <si>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</si>
  <si>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</si>
  <si>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</si>
  <si>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</si>
  <si>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</si>
  <si>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</si>
  <si>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</si>
  <si>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</si>
  <si>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</si>
  <si>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</si>
  <si>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</si>
  <si>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</si>
  <si>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</si>
  <si>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</si>
  <si>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</si>
  <si>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</si>
  <si>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</si>
  <si>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</si>
  <si>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</si>
  <si>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</si>
  <si>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</si>
  <si>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</si>
  <si>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</si>
  <si>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</si>
  <si>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</si>
  <si>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</si>
  <si>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</si>
  <si>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</si>
  <si>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</si>
  <si>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</si>
  <si>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</si>
  <si>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</si>
  <si>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</si>
  <si>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</si>
  <si>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</si>
  <si>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</si>
  <si>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</si>
  <si>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</si>
  <si>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</si>
  <si>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</si>
  <si>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</si>
  <si>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</si>
  <si>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</si>
  <si>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</si>
  <si>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</si>
  <si>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</si>
  <si>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</si>
  <si>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</si>
  <si>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</si>
  <si>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</si>
  <si>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</si>
  <si>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</si>
  <si>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</si>
  <si>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</si>
  <si>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</si>
  <si>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</si>
  <si>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</si>
  <si>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</si>
  <si>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</si>
  <si>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</si>
  <si>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</si>
  <si>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</si>
  <si>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</si>
  <si>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</si>
  <si>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</si>
  <si>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</si>
  <si>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</si>
  <si>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</si>
  <si>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</si>
  <si>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</si>
  <si>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</si>
  <si>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</si>
  <si>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</si>
  <si>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</si>
  <si>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</si>
  <si>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</si>
  <si>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</si>
  <si>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</si>
  <si>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</si>
  <si>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</si>
  <si>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</si>
  <si>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</si>
  <si>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</si>
  <si>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</si>
  <si>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</si>
  <si>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</si>
  <si>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</si>
  <si>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</si>
  <si>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</si>
  <si>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</si>
  <si>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</si>
  <si>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</si>
  <si>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</si>
  <si>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</si>
  <si>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</si>
  <si>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</si>
  <si>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</si>
  <si>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</si>
  <si>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</si>
  <si>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</si>
  <si>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</si>
  <si>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</si>
  <si>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</si>
  <si>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</si>
  <si>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</si>
  <si>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</si>
  <si>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</si>
  <si>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</si>
  <si>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</si>
  <si>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</si>
  <si>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</si>
  <si>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</si>
  <si>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</si>
  <si>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</si>
  <si>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</si>
  <si>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</si>
  <si>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</si>
  <si>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</si>
  <si>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</si>
  <si>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</si>
  <si>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</si>
  <si>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</si>
  <si>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</si>
  <si>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</si>
  <si>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</si>
  <si>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</si>
  <si>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</si>
  <si>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</si>
  <si>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</si>
  <si>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</si>
  <si>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</si>
  <si>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</si>
  <si>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</si>
  <si>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</si>
  <si>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</si>
  <si>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</si>
  <si>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</si>
  <si>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</si>
  <si>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</si>
  <si>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</si>
  <si>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</si>
  <si>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</si>
  <si>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</si>
  <si>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</si>
  <si>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</si>
  <si>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</si>
  <si>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</si>
  <si>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</si>
  <si>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</si>
  <si>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</si>
  <si>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</si>
  <si>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</si>
  <si>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</si>
  <si>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</si>
  <si>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</si>
  <si>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</si>
  <si>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</si>
  <si>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</si>
  <si>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</si>
  <si>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</si>
  <si>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</si>
  <si>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</si>
  <si>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</si>
  <si>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</si>
  <si>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</si>
  <si>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</si>
  <si>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</si>
  <si>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</si>
  <si>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</si>
  <si>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</si>
  <si>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</si>
  <si>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</si>
  <si>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</si>
  <si>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</si>
  <si>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</si>
  <si>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</si>
  <si>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</si>
  <si>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</si>
  <si>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</si>
  <si>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</si>
  <si>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</si>
  <si>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</si>
  <si>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</si>
  <si>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</si>
  <si>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</si>
  <si>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</si>
  <si>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</si>
  <si>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</si>
  <si>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</si>
  <si>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</si>
  <si>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</si>
  <si>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</si>
  <si>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</si>
  <si>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</si>
  <si>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</si>
  <si>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</si>
  <si>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</si>
  <si>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</si>
  <si>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</si>
  <si>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</si>
  <si>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</si>
  <si>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</si>
  <si>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</si>
  <si>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</si>
  <si>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</si>
  <si>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</si>
  <si>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</si>
  <si>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</si>
  <si>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</si>
  <si>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</si>
  <si>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</si>
  <si>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</si>
  <si>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</si>
  <si>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</si>
  <si>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</si>
  <si>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</si>
  <si>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</si>
  <si>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</si>
  <si>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</si>
  <si>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</si>
  <si>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</si>
  <si>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</si>
  <si>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</si>
  <si>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</si>
  <si>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</si>
  <si>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</si>
  <si>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</si>
  <si>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</si>
  <si>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</si>
  <si>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</si>
  <si>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</si>
  <si>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</si>
  <si>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</si>
  <si>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</si>
  <si>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</si>
  <si>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</si>
  <si>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</si>
  <si>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</si>
  <si>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</si>
  <si>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</si>
  <si>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</si>
  <si>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</si>
  <si>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</si>
  <si>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</si>
  <si>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</si>
  <si>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</si>
  <si>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</si>
  <si>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</si>
  <si>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</si>
  <si>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</si>
  <si>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</si>
  <si>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</si>
  <si>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</si>
  <si>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</si>
  <si>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</si>
  <si>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</si>
  <si>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</si>
  <si>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</si>
  <si>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</si>
  <si>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</si>
  <si>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</si>
  <si>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</si>
  <si>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</si>
  <si>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</si>
  <si>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</si>
  <si>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</si>
  <si>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</si>
  <si>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</si>
  <si>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</si>
  <si>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</si>
  <si>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</si>
  <si>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</si>
  <si>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</si>
  <si>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</si>
  <si>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</si>
  <si>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</si>
  <si>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</si>
  <si>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</si>
  <si>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</si>
  <si>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</si>
  <si>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</si>
  <si>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</si>
  <si>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</si>
  <si>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</si>
  <si>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</si>
  <si>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</si>
  <si>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</si>
  <si>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</si>
  <si>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</si>
  <si>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</si>
  <si>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</si>
  <si>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</si>
  <si>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</si>
  <si>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</si>
  <si>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</si>
  <si>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</si>
  <si>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</si>
  <si>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</si>
  <si>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</si>
  <si>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</si>
  <si>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</si>
  <si>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</si>
  <si>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</si>
  <si>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</si>
  <si>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</si>
  <si>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</si>
  <si>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</si>
  <si>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</si>
  <si>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</si>
  <si>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</si>
  <si>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</si>
  <si>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</si>
  <si>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</si>
  <si>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</si>
  <si>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</si>
  <si>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</si>
  <si>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</si>
  <si>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</si>
  <si>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</si>
  <si>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</si>
  <si>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</si>
  <si>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</si>
  <si>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</si>
  <si>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</si>
  <si>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</si>
  <si>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</si>
  <si>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</si>
  <si>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</si>
  <si>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</si>
  <si>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</si>
  <si>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</si>
  <si>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</si>
  <si>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</si>
  <si>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</si>
  <si>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</si>
  <si>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</si>
  <si>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</si>
  <si>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</si>
  <si>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</si>
  <si>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</si>
  <si>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</si>
  <si>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</si>
  <si>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</si>
  <si>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</si>
  <si>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</si>
  <si>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</si>
  <si>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</si>
  <si>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</si>
  <si>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</si>
  <si>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</si>
  <si>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</si>
  <si>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</si>
  <si>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</si>
  <si>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</si>
  <si>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</si>
  <si>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</si>
  <si>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</si>
  <si>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</si>
  <si>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</si>
  <si>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</si>
  <si>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</si>
  <si>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</si>
  <si>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</si>
  <si>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</si>
  <si>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</si>
  <si>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</si>
  <si>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</si>
  <si>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</si>
  <si>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</si>
  <si>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</si>
  <si>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</si>
  <si>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</si>
  <si>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</si>
  <si>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</si>
  <si>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</si>
  <si>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</si>
  <si>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</si>
  <si>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</si>
  <si>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</si>
  <si>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</si>
  <si>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</si>
  <si>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</si>
  <si>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</si>
  <si>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</si>
  <si>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</si>
  <si>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</si>
  <si>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</si>
  <si>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</si>
  <si>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</si>
  <si>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</si>
  <si>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</si>
  <si>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</si>
  <si>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</si>
  <si>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</si>
  <si>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</si>
  <si>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</si>
  <si>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</si>
  <si>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</si>
  <si>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</si>
  <si>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</si>
  <si>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</si>
  <si>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</si>
  <si>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</si>
  <si>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</si>
  <si>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</si>
  <si>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</si>
  <si>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</si>
  <si>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</si>
  <si>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</si>
  <si>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</si>
  <si>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</si>
  <si>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</si>
  <si>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</si>
  <si>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</si>
  <si>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</si>
  <si>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</si>
  <si>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</si>
  <si>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</si>
  <si>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</si>
  <si>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</si>
  <si>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</si>
  <si>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</si>
  <si>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</si>
  <si>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</si>
  <si>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</si>
  <si>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</si>
  <si>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</si>
  <si>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</si>
  <si>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</si>
  <si>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</si>
  <si>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</si>
  <si>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</si>
  <si>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</si>
  <si>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</si>
  <si>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</si>
  <si>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</si>
  <si>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</si>
  <si>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</si>
  <si>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</si>
  <si>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</si>
  <si>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</si>
  <si>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</si>
  <si>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</si>
  <si>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</si>
  <si>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</si>
  <si>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</si>
  <si>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</si>
  <si>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</si>
  <si>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</si>
  <si>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</si>
  <si>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</si>
  <si>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</si>
  <si>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</si>
  <si>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</si>
  <si>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</si>
  <si>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</si>
  <si>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</si>
  <si>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</si>
  <si>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</si>
  <si>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</si>
  <si>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</si>
  <si>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</si>
  <si>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</si>
  <si>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</si>
  <si>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</si>
  <si>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</si>
  <si>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</si>
  <si>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</si>
  <si>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</si>
  <si>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</si>
  <si>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</si>
  <si>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</si>
  <si>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</si>
  <si>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</si>
  <si>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</si>
  <si>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</si>
  <si>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</si>
  <si>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</si>
  <si>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</si>
  <si>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</si>
  <si>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</si>
  <si>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</si>
  <si>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</si>
  <si>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</si>
  <si>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</si>
  <si>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</si>
  <si>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</si>
  <si>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</si>
  <si>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</si>
  <si>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</si>
  <si>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</si>
  <si>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</si>
  <si>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</si>
  <si>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</si>
  <si>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</si>
  <si>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</si>
  <si>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</si>
  <si>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</si>
  <si>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</si>
  <si>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</si>
  <si>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</si>
  <si>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</si>
  <si>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</si>
  <si>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</si>
  <si>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</si>
  <si>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</si>
  <si>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</si>
  <si>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</si>
  <si>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</si>
  <si>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</si>
  <si>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</si>
  <si>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</si>
  <si>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</si>
  <si>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</si>
  <si>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</si>
  <si>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</si>
  <si>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</si>
  <si>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</si>
  <si>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</si>
  <si>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</si>
  <si>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</si>
  <si>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</si>
  <si>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</si>
  <si>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</si>
  <si>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</si>
  <si>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</si>
  <si>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</si>
  <si>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</si>
  <si>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</si>
  <si>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</si>
  <si>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</si>
  <si>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</si>
  <si>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</si>
  <si>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</si>
  <si>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</si>
  <si>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</si>
  <si>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</si>
  <si>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</si>
  <si>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</si>
  <si>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</si>
  <si>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</si>
  <si>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</si>
  <si>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</si>
  <si>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</si>
  <si>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</si>
  <si>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</si>
  <si>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</si>
  <si>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</si>
  <si>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</si>
  <si>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</si>
  <si>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</si>
  <si>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</si>
  <si>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</si>
  <si>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</si>
  <si>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</si>
  <si>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</si>
  <si>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</si>
  <si>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</si>
  <si>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</si>
  <si>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</si>
  <si>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</si>
  <si>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</si>
  <si>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</si>
  <si>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</si>
  <si>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</si>
  <si>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</si>
  <si>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</si>
  <si>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</si>
  <si>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</si>
  <si>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</si>
  <si>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</si>
  <si>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</si>
  <si>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</si>
  <si>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</si>
  <si>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</si>
  <si>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</si>
  <si>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</si>
  <si>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</si>
  <si>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</si>
  <si>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</si>
  <si>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</si>
  <si>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</si>
  <si>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</si>
  <si>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</si>
  <si>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</si>
  <si>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</si>
  <si>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</si>
  <si>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</si>
  <si>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</si>
  <si>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</si>
  <si>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</si>
  <si>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</si>
  <si>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</si>
  <si>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</si>
  <si>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</si>
  <si>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</si>
  <si>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</si>
  <si>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</si>
  <si>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</si>
  <si>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</si>
  <si>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</si>
  <si>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</si>
  <si>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</si>
  <si>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</si>
  <si>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</si>
  <si>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</si>
  <si>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</si>
  <si>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</si>
  <si>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</si>
  <si>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</si>
  <si>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</si>
  <si>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</si>
  <si>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</si>
  <si>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</si>
  <si>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</si>
  <si>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</si>
  <si>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</si>
  <si>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</si>
  <si>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</si>
  <si>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</si>
  <si>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</si>
  <si>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</si>
  <si>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</si>
  <si>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</si>
  <si>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</si>
  <si>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</si>
  <si>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</si>
  <si>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</si>
  <si>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</si>
  <si>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</si>
  <si>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</si>
  <si>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</si>
  <si>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</si>
  <si>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</si>
  <si>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</si>
  <si>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</si>
  <si>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</si>
  <si>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</si>
  <si>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</si>
  <si>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</si>
  <si>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</si>
  <si>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</si>
  <si>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</si>
  <si>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</si>
  <si>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</si>
  <si>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</si>
  <si>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</si>
  <si>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</si>
  <si>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</si>
  <si>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</si>
  <si>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</si>
  <si>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</si>
  <si>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</si>
  <si>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</si>
  <si>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</si>
  <si>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</si>
  <si>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</si>
  <si>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</si>
  <si>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</si>
  <si>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</si>
  <si>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</si>
  <si>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</si>
  <si>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</si>
  <si>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</si>
  <si>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</si>
  <si>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</si>
  <si>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</si>
  <si>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</si>
  <si>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</si>
  <si>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</si>
  <si>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</si>
  <si>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</si>
  <si>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</si>
  <si>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</si>
  <si>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</si>
  <si>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</si>
  <si>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</si>
  <si>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</si>
  <si>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</si>
  <si>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</si>
  <si>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</si>
  <si>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</si>
  <si>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</si>
  <si>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</si>
  <si>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</si>
  <si>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</si>
  <si>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</si>
  <si>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</si>
  <si>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</si>
  <si>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</si>
  <si>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</si>
  <si>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</si>
  <si>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</si>
  <si>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</si>
  <si>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</si>
  <si>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</si>
  <si>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</si>
  <si>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</si>
  <si>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</si>
  <si>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</si>
  <si>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</si>
  <si>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</si>
  <si>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</si>
  <si>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</si>
  <si>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</si>
  <si>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</si>
  <si>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</si>
  <si>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</si>
  <si>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</si>
  <si>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</si>
  <si>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</si>
  <si>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</si>
  <si>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</si>
  <si>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</si>
  <si>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</si>
  <si>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</si>
  <si>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</si>
  <si>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</si>
  <si>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</si>
  <si>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</si>
  <si>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</si>
  <si>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</si>
  <si>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</si>
  <si>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</si>
  <si>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</si>
  <si>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</si>
  <si>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</si>
  <si>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</si>
  <si>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</si>
  <si>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</si>
  <si>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</si>
  <si>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</si>
  <si>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</si>
  <si>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</si>
  <si>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</si>
  <si>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</si>
  <si>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</si>
  <si>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</si>
  <si>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</si>
  <si>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</si>
  <si>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</si>
  <si>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</si>
  <si>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</si>
  <si>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</si>
  <si>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</si>
  <si>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</si>
  <si>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</si>
  <si>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</si>
  <si>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</si>
  <si>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</si>
  <si>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</si>
  <si>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</si>
  <si>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</si>
  <si>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</si>
  <si>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</si>
  <si>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</si>
  <si>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</si>
  <si>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</si>
  <si>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</si>
  <si>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</si>
  <si>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</si>
  <si>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</si>
  <si>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</si>
  <si>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</si>
  <si>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</si>
  <si>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</si>
  <si>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</si>
  <si>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</si>
  <si>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</si>
  <si>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</si>
  <si>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</si>
  <si>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</si>
  <si>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</si>
  <si>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</si>
  <si>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</si>
  <si>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</si>
  <si>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</si>
  <si>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</si>
  <si>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</si>
  <si>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</si>
  <si>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</si>
  <si>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</si>
  <si>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</si>
  <si>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</si>
  <si>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</si>
  <si>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</si>
  <si>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</si>
  <si>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</si>
  <si>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</si>
  <si>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</si>
  <si>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</si>
  <si>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</si>
  <si>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</si>
  <si>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</si>
  <si>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</si>
  <si>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</si>
  <si>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</si>
  <si>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</si>
  <si>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</si>
  <si>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</si>
  <si>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</si>
  <si>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</si>
  <si>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</si>
  <si>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</si>
  <si>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</si>
  <si>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</si>
  <si>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</si>
  <si>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</si>
  <si>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</si>
  <si>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</si>
  <si>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</si>
  <si>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</si>
  <si>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</si>
  <si>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</si>
  <si>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</si>
  <si>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</si>
  <si>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</si>
  <si>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</si>
  <si>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</si>
  <si>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</si>
  <si>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</si>
  <si>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</si>
  <si>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</si>
  <si>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</si>
  <si>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</si>
  <si>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</si>
  <si>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</si>
  <si>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</si>
  <si>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</si>
  <si>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</si>
  <si>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</si>
  <si>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</si>
  <si>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</si>
  <si>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</si>
  <si>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</si>
  <si>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</si>
  <si>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</si>
  <si>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</si>
  <si>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</si>
  <si>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</si>
  <si>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</si>
  <si>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</si>
  <si>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</si>
  <si>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</si>
  <si>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</si>
  <si>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</si>
  <si>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</si>
  <si>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</si>
  <si>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</si>
  <si>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</si>
  <si>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</si>
  <si>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</si>
  <si>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</si>
  <si>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</si>
  <si>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</si>
  <si>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</si>
  <si>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</si>
  <si>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</si>
  <si>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</si>
  <si>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</si>
  <si>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</si>
  <si>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</si>
  <si>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</si>
  <si>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</si>
  <si>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</si>
  <si>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</si>
  <si>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</si>
  <si>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</si>
  <si>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</si>
  <si>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</si>
  <si>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</si>
  <si>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</si>
  <si>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</si>
  <si>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</si>
  <si>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</si>
  <si>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</si>
  <si>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</si>
  <si>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</si>
  <si>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</si>
  <si>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</si>
  <si>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</si>
  <si>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</si>
  <si>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</si>
  <si>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</si>
  <si>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</si>
  <si>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</si>
  <si>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</si>
  <si>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</si>
  <si>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</si>
  <si>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</si>
  <si>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</si>
  <si>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</si>
  <si>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</si>
  <si>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</si>
  <si>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</si>
  <si>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</si>
  <si>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</si>
  <si>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</si>
  <si>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</si>
  <si>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</si>
  <si>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</si>
  <si>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</si>
  <si>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</si>
  <si>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</si>
  <si>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</si>
  <si>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</si>
  <si>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</si>
  <si>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</si>
  <si>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</si>
  <si>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</si>
  <si>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</si>
  <si>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</si>
  <si>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</si>
  <si>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</si>
  <si>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</si>
  <si>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</si>
  <si>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</si>
  <si>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</si>
  <si>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</si>
  <si>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</si>
  <si>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</si>
  <si>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</si>
  <si>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</si>
  <si>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</si>
  <si>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</si>
  <si>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</si>
  <si>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</si>
  <si>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</si>
  <si>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</si>
  <si>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</si>
  <si>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</si>
  <si>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</si>
  <si>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</si>
  <si>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</si>
  <si>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</si>
  <si>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</si>
  <si>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</si>
  <si>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</si>
  <si>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</si>
  <si>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</si>
  <si>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</si>
  <si>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</si>
  <si>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</si>
  <si>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</si>
  <si>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</si>
  <si>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</si>
  <si>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</si>
  <si>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</si>
  <si>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</si>
  <si>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</si>
  <si>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</si>
  <si>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</si>
  <si>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</si>
  <si>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</si>
  <si>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</si>
  <si>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</si>
  <si>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</si>
  <si>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</si>
  <si>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</si>
  <si>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</si>
  <si>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</si>
  <si>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</si>
  <si>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</si>
  <si>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</si>
  <si>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</si>
  <si>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</si>
  <si>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</si>
  <si>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</si>
  <si>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</si>
  <si>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</si>
  <si>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</si>
  <si>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</si>
  <si>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</si>
  <si>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</si>
  <si>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</si>
  <si>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</si>
  <si>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</si>
  <si>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</si>
  <si>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</si>
  <si>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</si>
  <si>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</si>
  <si>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</si>
  <si>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</si>
  <si>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</si>
  <si>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</si>
  <si>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</si>
  <si>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</si>
  <si>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</si>
  <si>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</si>
  <si>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</si>
  <si>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</si>
  <si>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</si>
  <si>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</si>
  <si>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</si>
  <si>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</si>
  <si>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</si>
  <si>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</si>
  <si>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</si>
  <si>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</si>
  <si>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</si>
  <si>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</si>
  <si>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</si>
  <si>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</si>
  <si>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</si>
  <si>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</si>
  <si>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</si>
  <si>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</si>
  <si>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</si>
  <si>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</si>
  <si>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</si>
  <si>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</si>
  <si>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</si>
  <si>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</si>
  <si>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</si>
  <si>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</si>
  <si>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</si>
  <si>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</si>
  <si>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</si>
  <si>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</si>
  <si>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</si>
  <si>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</si>
  <si>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</si>
  <si>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</si>
  <si>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</si>
  <si>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</si>
  <si>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</si>
  <si>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</si>
  <si>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</si>
  <si>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</si>
  <si>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</si>
  <si>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</si>
  <si>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</si>
  <si>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</si>
  <si>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</si>
  <si>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</si>
  <si>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</si>
  <si>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</si>
  <si>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</si>
  <si>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</si>
  <si>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</si>
  <si>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</si>
  <si>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</si>
  <si>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</si>
  <si>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</si>
  <si>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</si>
  <si>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</si>
  <si>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</si>
  <si>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</si>
  <si>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</si>
  <si>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</si>
  <si>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</si>
  <si>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</si>
  <si>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</si>
  <si>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</si>
  <si>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</si>
  <si>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</si>
  <si>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</si>
  <si>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</si>
  <si>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</si>
  <si>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</si>
  <si>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</si>
  <si>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</si>
  <si>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</si>
  <si>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</si>
  <si>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</si>
  <si>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</si>
  <si>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</si>
  <si>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</si>
  <si>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</si>
  <si>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</si>
  <si>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</si>
  <si>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</si>
  <si>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</si>
  <si>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</si>
  <si>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</si>
  <si>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</si>
  <si>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</si>
  <si>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</si>
  <si>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</si>
  <si>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</si>
  <si>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</si>
  <si>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</si>
  <si>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</si>
  <si>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</si>
  <si>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</si>
  <si>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</si>
  <si>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</si>
  <si>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</si>
  <si>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</si>
  <si>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</si>
  <si>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</si>
  <si>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</si>
  <si>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</si>
  <si>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</si>
  <si>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</si>
  <si>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</si>
  <si>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</si>
  <si>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</si>
  <si>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</si>
  <si>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</si>
  <si>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</si>
  <si>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</si>
  <si>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</si>
  <si>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</si>
  <si>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</si>
  <si>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</si>
  <si>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</si>
  <si>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</si>
  <si>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</si>
  <si>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</si>
  <si>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</si>
  <si>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</si>
  <si>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</si>
  <si>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</si>
  <si>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</si>
  <si>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</si>
  <si>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</si>
  <si>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</si>
  <si>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</si>
  <si>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</si>
  <si>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</si>
  <si>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</si>
  <si>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</si>
  <si>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</si>
  <si>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</si>
  <si>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</si>
  <si>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</si>
  <si>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</si>
  <si>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</si>
  <si>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</si>
  <si>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</si>
  <si>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</si>
  <si>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</si>
  <si>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</si>
  <si>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</si>
  <si>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</si>
  <si>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</si>
  <si>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</si>
  <si>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</si>
  <si>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</si>
  <si>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</si>
  <si>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</si>
  <si>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</si>
  <si>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</si>
  <si>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</si>
  <si>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</si>
  <si>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</si>
  <si>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</si>
  <si>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</si>
  <si>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</si>
  <si>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</si>
  <si>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</si>
  <si>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</si>
  <si>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</si>
  <si>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</si>
  <si>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</si>
  <si>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</si>
  <si>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</si>
  <si>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</si>
  <si>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</si>
  <si>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</si>
  <si>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</si>
  <si>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</si>
  <si>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</si>
  <si>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</si>
  <si>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</si>
  <si>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</si>
  <si>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</si>
  <si>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</si>
  <si>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</si>
  <si>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</si>
  <si>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</si>
  <si>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</si>
  <si>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</si>
  <si>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</si>
  <si>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</si>
  <si>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</si>
  <si>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</si>
  <si>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</si>
  <si>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</si>
  <si>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</si>
  <si>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</si>
  <si>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</si>
  <si>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</si>
  <si>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</si>
  <si>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</si>
  <si>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</si>
  <si>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</si>
  <si>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</si>
  <si>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</si>
  <si>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</si>
  <si>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</si>
  <si>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</si>
  <si>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</si>
  <si>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</si>
  <si>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</si>
  <si>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</si>
  <si>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</si>
  <si>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</si>
  <si>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</si>
  <si>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</si>
  <si>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</si>
  <si>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</si>
  <si>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</si>
  <si>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</si>
  <si>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</si>
  <si>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</si>
  <si>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</si>
  <si>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</si>
  <si>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</si>
  <si>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</si>
  <si>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</si>
  <si>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</si>
  <si>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</si>
  <si>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</si>
  <si>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</si>
  <si>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</si>
  <si>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</si>
  <si>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</si>
  <si>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</si>
  <si>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</si>
  <si>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</si>
  <si>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</si>
  <si>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</si>
  <si>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</si>
  <si>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</si>
  <si>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</si>
  <si>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</si>
  <si>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</si>
  <si>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</si>
  <si>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</si>
  <si>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</si>
  <si>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</si>
  <si>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</si>
  <si>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</si>
  <si>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</si>
  <si>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</si>
  <si>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</si>
  <si>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</si>
  <si>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</si>
  <si>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</si>
  <si>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</si>
  <si>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</si>
  <si>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</si>
  <si>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</si>
  <si>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</si>
  <si>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</si>
  <si>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</si>
  <si>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</si>
  <si>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</si>
  <si>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</si>
  <si>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</si>
  <si>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</si>
  <si>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</si>
  <si>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</si>
  <si>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</si>
  <si>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</si>
  <si>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</si>
  <si>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</si>
  <si>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</si>
  <si>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</si>
  <si>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</si>
  <si>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</si>
  <si>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</si>
  <si>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</si>
  <si>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</si>
  <si>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</si>
  <si>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</si>
  <si>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</si>
  <si>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</si>
  <si>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</si>
  <si>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</si>
  <si>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</si>
  <si>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</si>
  <si>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</si>
  <si>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</si>
  <si>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</si>
  <si>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</si>
  <si>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</si>
  <si>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</si>
  <si>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</si>
  <si>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</si>
  <si>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</si>
  <si>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</si>
  <si>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</si>
  <si>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</si>
  <si>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</si>
  <si>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</si>
  <si>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</si>
  <si>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</si>
  <si>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</si>
  <si>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</si>
  <si>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</si>
  <si>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</si>
  <si>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</si>
  <si>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</si>
  <si>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</si>
  <si>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</si>
  <si>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</si>
  <si>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</si>
  <si>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</si>
  <si>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</si>
  <si>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</si>
  <si>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</si>
  <si>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</si>
  <si>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</si>
  <si>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</si>
  <si>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</si>
  <si>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</si>
  <si>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</si>
  <si>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</si>
  <si>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</si>
  <si>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</si>
  <si>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</si>
  <si>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</si>
  <si>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</si>
  <si>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</si>
  <si>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</si>
  <si>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</si>
  <si>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</si>
  <si>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</si>
  <si>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</si>
  <si>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</si>
  <si>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</si>
  <si>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</si>
  <si>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</si>
  <si>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</si>
  <si>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</si>
  <si>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</si>
  <si>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</si>
  <si>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</si>
  <si>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</si>
  <si>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</si>
  <si>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</si>
  <si>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</si>
  <si>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</si>
  <si>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</si>
  <si>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</si>
  <si>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</si>
  <si>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</si>
  <si>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</si>
  <si>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</si>
  <si>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</si>
  <si>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</si>
  <si>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</si>
  <si>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</si>
  <si>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</si>
  <si>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</si>
  <si>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</si>
  <si>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</si>
  <si>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</si>
  <si>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</si>
  <si>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</si>
  <si>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</si>
  <si>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</si>
  <si>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</si>
  <si>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</si>
  <si>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</si>
  <si>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</si>
  <si>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</si>
  <si>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</si>
  <si>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</si>
  <si>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</si>
  <si>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</si>
  <si>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</si>
  <si>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</si>
  <si>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</si>
  <si>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</si>
  <si>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</si>
  <si>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</si>
  <si>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</si>
  <si>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</si>
  <si>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</si>
  <si>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</si>
  <si>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</si>
  <si>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</si>
  <si>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</si>
  <si>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</si>
  <si>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</si>
  <si>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</si>
  <si>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</si>
  <si>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</si>
  <si>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</si>
  <si>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</si>
  <si>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</si>
  <si>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</si>
  <si>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</si>
  <si>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</si>
  <si>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</si>
  <si>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</si>
  <si>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</si>
  <si>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</si>
  <si>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</si>
  <si>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</si>
  <si>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</si>
  <si>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</si>
  <si>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</si>
  <si>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</si>
  <si>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</si>
  <si>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</si>
  <si>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</si>
  <si>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</si>
  <si>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</si>
  <si>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</si>
  <si>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</si>
  <si>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</si>
  <si>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</si>
  <si>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</si>
  <si>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</si>
  <si>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</si>
  <si>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</si>
  <si>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</si>
  <si>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</si>
  <si>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</si>
  <si>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</si>
  <si>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</si>
  <si>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</si>
  <si>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</si>
  <si>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</si>
  <si>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</si>
  <si>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</si>
  <si>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</si>
  <si>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</si>
  <si>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</si>
  <si>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</si>
  <si>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</si>
  <si>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</si>
  <si>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</si>
  <si>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</si>
  <si>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</si>
  <si>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</si>
  <si>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</si>
  <si>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</si>
  <si>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</si>
  <si>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</si>
  <si>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</si>
  <si>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</si>
  <si>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</si>
  <si>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</si>
  <si>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</si>
  <si>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</si>
  <si>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</si>
  <si>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</si>
  <si>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</si>
  <si>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</si>
  <si>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</si>
  <si>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</si>
  <si>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</si>
  <si>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</si>
  <si>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</si>
  <si>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</si>
  <si>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</si>
  <si>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</si>
  <si>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</si>
  <si>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</si>
  <si>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</si>
  <si>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</si>
  <si>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</si>
  <si>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</si>
  <si>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</si>
  <si>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</si>
  <si>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</si>
  <si>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</si>
  <si>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</si>
  <si>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</si>
  <si>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</si>
  <si>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</si>
  <si>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</si>
  <si>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</si>
  <si>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</si>
  <si>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</si>
  <si>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</si>
  <si>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</si>
  <si>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</si>
  <si>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</si>
  <si>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</si>
  <si>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</si>
  <si>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</si>
  <si>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</si>
  <si>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</si>
  <si>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</si>
  <si>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</si>
  <si>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</si>
  <si>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</si>
  <si>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</si>
  <si>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</si>
  <si>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</si>
  <si>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</si>
  <si>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</si>
  <si>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</si>
  <si>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</si>
  <si>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</si>
  <si>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</si>
  <si>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</si>
  <si>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</si>
  <si>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</si>
  <si>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</si>
  <si>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</si>
  <si>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</si>
  <si>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</si>
  <si>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</si>
  <si>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</si>
  <si>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</si>
  <si>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</si>
  <si>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</si>
  <si>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</si>
  <si>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</si>
  <si>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</si>
  <si>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</si>
  <si>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</si>
  <si>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</si>
  <si>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</si>
  <si>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</si>
  <si>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</si>
  <si>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</si>
  <si>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</si>
  <si>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</si>
  <si>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</si>
  <si>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</si>
  <si>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</si>
  <si>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</si>
  <si>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</si>
  <si>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</si>
  <si>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</si>
  <si>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</si>
  <si>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</si>
  <si>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</si>
  <si>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</si>
  <si>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</si>
  <si>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</si>
  <si>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</si>
  <si>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</si>
  <si>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</si>
  <si>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</si>
  <si>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</si>
  <si>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</si>
  <si>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</si>
  <si>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</si>
  <si>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</si>
  <si>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</si>
  <si>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</si>
  <si>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</si>
  <si>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</si>
  <si>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</si>
  <si>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</si>
  <si>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</si>
  <si>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</si>
  <si>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</si>
  <si>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</si>
  <si>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</si>
  <si>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</si>
  <si>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</si>
  <si>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</si>
  <si>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</si>
  <si>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</si>
  <si>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</si>
  <si>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</si>
  <si>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</si>
  <si>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</si>
  <si>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</si>
  <si>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</si>
  <si>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</si>
  <si>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</si>
  <si>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</si>
  <si>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</si>
  <si>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</si>
  <si>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</si>
  <si>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</si>
  <si>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</si>
  <si>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</si>
  <si>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</si>
  <si>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</si>
  <si>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</si>
  <si>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</si>
  <si>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</si>
  <si>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</si>
  <si>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</si>
  <si>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</si>
  <si>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</si>
  <si>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</si>
  <si>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</si>
  <si>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</si>
  <si>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</si>
  <si>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</si>
  <si>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</si>
  <si>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</si>
  <si>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</si>
  <si>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</si>
  <si>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</si>
  <si>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</si>
  <si>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</si>
  <si>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</si>
  <si>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</si>
  <si>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</si>
  <si>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</si>
  <si>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</si>
  <si>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</si>
  <si>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</si>
  <si>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</si>
  <si>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</si>
  <si>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</si>
  <si>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</si>
  <si>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</si>
  <si>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</si>
  <si>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</si>
  <si>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</si>
  <si>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</si>
  <si>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</si>
  <si>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</si>
  <si>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</si>
  <si>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</si>
  <si>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</si>
  <si>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</si>
  <si>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</si>
  <si>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</si>
  <si>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</si>
  <si>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</si>
  <si>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</si>
  <si>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</si>
  <si>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</si>
  <si>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</si>
  <si>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</si>
  <si>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</si>
  <si>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</si>
  <si>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</si>
  <si>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</si>
  <si>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</si>
  <si>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</si>
  <si>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</si>
  <si>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</si>
  <si>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</si>
  <si>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</si>
  <si>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</si>
  <si>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</si>
  <si>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</si>
  <si>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</si>
  <si>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</si>
  <si>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</si>
  <si>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</si>
  <si>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</si>
  <si>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</si>
  <si>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</si>
  <si>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</si>
  <si>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</si>
  <si>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</si>
  <si>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</si>
  <si>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</si>
  <si>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</si>
  <si>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</si>
  <si>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</si>
  <si>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</si>
  <si>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</si>
  <si>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</si>
  <si>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</si>
  <si>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</si>
  <si>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</si>
  <si>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</si>
  <si>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</si>
  <si>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</si>
  <si>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</si>
  <si>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</si>
  <si>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</si>
  <si>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</si>
  <si>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</si>
  <si>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</si>
  <si>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</si>
  <si>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</si>
  <si>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</si>
  <si>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</si>
  <si>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</si>
  <si>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</si>
  <si>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</si>
  <si>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</si>
  <si>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</si>
  <si>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</si>
  <si>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</si>
  <si>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</si>
  <si>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</si>
  <si>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</si>
  <si>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</si>
  <si>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</si>
  <si>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</si>
  <si>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</si>
  <si>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</si>
  <si>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</si>
  <si>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</si>
  <si>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</si>
  <si>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</si>
  <si>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</si>
  <si>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</si>
  <si>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</si>
  <si>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</si>
  <si>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</si>
  <si>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</si>
  <si>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</si>
  <si>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</si>
  <si>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</si>
  <si>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</si>
  <si>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</si>
  <si>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</si>
  <si>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</si>
  <si>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</si>
  <si>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</si>
  <si>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</si>
  <si>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</si>
  <si>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</si>
  <si>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</si>
  <si>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</si>
  <si>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</si>
  <si>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</si>
  <si>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</si>
  <si>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</si>
  <si>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</si>
  <si>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</si>
  <si>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</si>
  <si>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</si>
  <si>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</si>
  <si>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</si>
  <si>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</si>
  <si>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</si>
  <si>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</si>
  <si>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</si>
  <si>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</si>
  <si>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</si>
  <si>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</si>
  <si>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</si>
  <si>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</si>
  <si>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</si>
  <si>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</si>
  <si>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</si>
  <si>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</si>
  <si>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</si>
  <si>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</si>
  <si>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</si>
  <si>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</si>
  <si>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</si>
  <si>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</si>
  <si>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</si>
  <si>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</si>
  <si>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</si>
  <si>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</si>
  <si>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</si>
  <si>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</si>
  <si>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</si>
  <si>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</si>
  <si>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</si>
  <si>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</si>
  <si>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</si>
  <si>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</si>
  <si>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</si>
  <si>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</si>
  <si>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</si>
  <si>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</si>
  <si>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</si>
  <si>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</si>
  <si>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</si>
  <si>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</si>
  <si>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</si>
  <si>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</si>
  <si>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</si>
  <si>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</si>
  <si>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</si>
  <si>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</si>
  <si>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</si>
  <si>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</si>
  <si>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</si>
  <si>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</si>
  <si>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</si>
  <si>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</si>
  <si>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</si>
  <si>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</si>
  <si>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</si>
  <si>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</si>
  <si>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</si>
  <si>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</si>
  <si>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</si>
  <si>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</si>
  <si>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</si>
  <si>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</si>
  <si>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</si>
  <si>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</si>
  <si>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</si>
  <si>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</si>
  <si>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</si>
  <si>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</si>
  <si>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</si>
  <si>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</si>
  <si>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</si>
  <si>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</si>
  <si>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</si>
  <si>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</si>
  <si>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</si>
  <si>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</si>
  <si>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</si>
  <si>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</si>
  <si>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</si>
  <si>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</si>
  <si>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</si>
  <si>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</si>
  <si>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</si>
  <si>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</si>
  <si>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</si>
  <si>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</si>
  <si>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</si>
  <si>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</si>
  <si>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</si>
  <si>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</si>
  <si>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</si>
  <si>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</si>
  <si>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</si>
  <si>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</si>
  <si>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</si>
  <si>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</si>
  <si>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</si>
  <si>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</si>
  <si>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</si>
  <si>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</si>
  <si>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</si>
  <si>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</si>
  <si>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</si>
  <si>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</si>
  <si>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</si>
  <si>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</si>
  <si>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</si>
  <si>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</si>
  <si>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</si>
  <si>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</si>
  <si>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</si>
  <si>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</si>
  <si>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</si>
  <si>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</si>
  <si>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</si>
  <si>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</si>
  <si>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</si>
  <si>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</si>
  <si>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</si>
  <si>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</si>
  <si>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</si>
  <si>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</si>
  <si>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</si>
  <si>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</si>
  <si>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</si>
  <si>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</si>
  <si>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</si>
  <si>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</si>
  <si>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</si>
  <si>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</si>
  <si>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</si>
  <si>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</si>
  <si>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</si>
  <si>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</si>
  <si>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</si>
  <si>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</si>
  <si>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</si>
  <si>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</si>
  <si>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</si>
  <si>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</si>
  <si>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</si>
  <si>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</si>
  <si>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</si>
  <si>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</si>
  <si>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</si>
  <si>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</si>
  <si>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</si>
  <si>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</si>
  <si>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</si>
  <si>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</si>
  <si>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</si>
  <si>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</si>
  <si>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</si>
  <si>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</si>
  <si>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</si>
  <si>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</si>
  <si>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</si>
  <si>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</si>
  <si>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</si>
  <si>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</si>
  <si>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</si>
  <si>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</si>
  <si>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</si>
  <si>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</si>
  <si>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</si>
  <si>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</si>
  <si>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</si>
  <si>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</si>
  <si>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</si>
  <si>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</si>
  <si>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</si>
  <si>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</si>
  <si>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</si>
  <si>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</si>
  <si>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</si>
  <si>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</si>
  <si>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</si>
  <si>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</si>
  <si>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</si>
  <si>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</si>
  <si>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</si>
  <si>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</si>
  <si>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</si>
  <si>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</si>
  <si>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</si>
  <si>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</si>
  <si>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</si>
  <si>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</si>
  <si>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</si>
  <si>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</si>
  <si>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</si>
  <si>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</si>
  <si>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</si>
  <si>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</si>
  <si>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</si>
  <si>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</si>
  <si>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</si>
  <si>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</si>
  <si>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</si>
  <si>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</si>
  <si>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</si>
  <si>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</si>
  <si>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</si>
  <si>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</si>
  <si>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</si>
  <si>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</si>
  <si>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</si>
  <si>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</si>
  <si>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</si>
  <si>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</si>
  <si>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</si>
  <si>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</si>
  <si>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</si>
  <si>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</si>
  <si>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</si>
  <si>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</si>
  <si>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</si>
  <si>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</si>
  <si>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</si>
  <si>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</si>
  <si>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</si>
  <si>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</si>
  <si>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</si>
  <si>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</si>
  <si>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</si>
  <si>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</si>
  <si>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</si>
  <si>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</si>
  <si>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</si>
  <si>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</si>
  <si>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</si>
  <si>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</si>
  <si>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</si>
  <si>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</si>
  <si>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</si>
  <si>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</si>
  <si>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</si>
  <si>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</si>
  <si>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</si>
  <si>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</si>
  <si>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</si>
  <si>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</si>
  <si>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</si>
  <si>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</si>
  <si>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</si>
  <si>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</si>
  <si>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</si>
  <si>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</si>
  <si>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</si>
  <si>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</si>
  <si>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</si>
  <si>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</si>
  <si>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</si>
  <si>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</si>
  <si>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</si>
  <si>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</si>
  <si>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</si>
  <si>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</si>
  <si>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</si>
  <si>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</si>
  <si>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</si>
  <si>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</si>
  <si>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</si>
  <si>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</si>
  <si>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</si>
  <si>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</si>
  <si>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</si>
  <si>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</si>
  <si>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</si>
  <si>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</si>
  <si>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</si>
  <si>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</si>
  <si>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</si>
  <si>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</si>
  <si>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</si>
  <si>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</si>
  <si>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</si>
  <si>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</si>
  <si>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</si>
  <si>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</si>
  <si>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</si>
  <si>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</si>
  <si>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</si>
  <si>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</si>
  <si>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</si>
  <si>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</si>
  <si>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</si>
  <si>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</si>
  <si>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</si>
  <si>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</si>
  <si>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</si>
  <si>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</si>
  <si>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</si>
  <si>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</si>
  <si>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</si>
  <si>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</si>
  <si>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</si>
  <si>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</si>
  <si>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</si>
  <si>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</si>
  <si>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</si>
  <si>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</si>
  <si>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</si>
  <si>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</si>
  <si>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</si>
  <si>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</si>
  <si>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</si>
  <si>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</si>
  <si>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</si>
  <si>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</si>
  <si>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</si>
  <si>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</si>
  <si>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</si>
  <si>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</si>
  <si>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</si>
  <si>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</si>
  <si>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</si>
  <si>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</si>
  <si>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</si>
  <si>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</si>
  <si>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</si>
  <si>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</si>
  <si>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</si>
  <si>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</si>
  <si>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</si>
  <si>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</si>
  <si>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</si>
  <si>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</si>
  <si>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</si>
  <si>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</si>
  <si>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</si>
  <si>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</si>
  <si>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</si>
  <si>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</si>
  <si>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</si>
  <si>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</si>
  <si>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</si>
  <si>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</si>
  <si>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</si>
  <si>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</si>
  <si>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</si>
  <si>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</si>
  <si>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</si>
  <si>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</si>
  <si>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</si>
  <si>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</si>
  <si>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</si>
  <si>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</si>
  <si>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</si>
  <si>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</si>
  <si>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</si>
  <si>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</si>
  <si>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</si>
  <si>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</si>
  <si>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</si>
  <si>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</si>
  <si>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</si>
  <si>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</si>
  <si>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</si>
  <si>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</si>
  <si>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</si>
  <si>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</si>
  <si>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</si>
  <si>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</si>
  <si>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</si>
  <si>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</si>
  <si>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</si>
  <si>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</si>
  <si>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</si>
  <si>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</si>
  <si>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</si>
  <si>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</si>
  <si>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</si>
  <si>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</si>
  <si>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</si>
  <si>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</si>
  <si>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</si>
  <si>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</si>
  <si>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</si>
  <si>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</si>
  <si>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</si>
  <si>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</si>
  <si>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</si>
  <si>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</si>
  <si>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</si>
  <si>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</si>
  <si>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</si>
  <si>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</si>
  <si>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</si>
  <si>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</si>
  <si>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</si>
  <si>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</si>
  <si>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</si>
  <si>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</si>
  <si>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</si>
  <si>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</si>
  <si>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</si>
  <si>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</si>
  <si>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</si>
  <si>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</si>
  <si>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</si>
  <si>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</si>
  <si>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</si>
  <si>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</si>
  <si>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</si>
  <si>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</si>
  <si>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</si>
  <si>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</si>
  <si>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</si>
  <si>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</si>
  <si>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</si>
  <si>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</si>
  <si>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</si>
  <si>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</si>
  <si>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</si>
  <si>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</si>
  <si>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</si>
  <si>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</si>
  <si>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</si>
  <si>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</si>
  <si>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</si>
  <si>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</si>
  <si>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</si>
  <si>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</si>
  <si>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</si>
  <si>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</si>
  <si>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</si>
  <si>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</si>
  <si>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</si>
  <si>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</si>
  <si>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</si>
  <si>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</si>
  <si>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</si>
  <si>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</si>
  <si>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</si>
  <si>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</si>
  <si>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</si>
  <si>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</si>
  <si>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</si>
  <si>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</si>
  <si>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</si>
  <si>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</si>
  <si>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</si>
  <si>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</si>
  <si>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</si>
  <si>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</si>
  <si>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</si>
  <si>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</si>
  <si>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</si>
  <si>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</si>
  <si>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</si>
  <si>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</si>
  <si>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</si>
  <si>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</si>
  <si>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</si>
  <si>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</si>
  <si>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</si>
  <si>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</si>
  <si>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</si>
  <si>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</si>
  <si>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</si>
  <si>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</si>
  <si>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</si>
  <si>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</si>
  <si>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</si>
  <si>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</si>
  <si>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</si>
  <si>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</si>
  <si>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</si>
  <si>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</si>
  <si>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</si>
  <si>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</si>
  <si>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</si>
  <si>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</si>
  <si>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</si>
  <si>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</si>
  <si>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</si>
  <si>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</si>
  <si>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</si>
  <si>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</si>
  <si>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</si>
  <si>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</si>
  <si>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</si>
  <si>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</si>
  <si>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</si>
  <si>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</si>
  <si>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</si>
  <si>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</si>
  <si>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</si>
  <si>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</si>
  <si>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</si>
  <si>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</si>
  <si>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</si>
  <si>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</si>
  <si>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</si>
  <si>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</si>
  <si>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</si>
  <si>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</si>
  <si>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</si>
  <si>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</si>
  <si>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</si>
  <si>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</si>
  <si>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</si>
  <si>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</si>
  <si>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</si>
  <si>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</si>
  <si>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</si>
  <si>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</si>
  <si>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</si>
  <si>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</si>
  <si>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</si>
  <si>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</si>
  <si>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</si>
  <si>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</si>
  <si>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</si>
  <si>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</si>
  <si>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</si>
  <si>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</si>
  <si>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</si>
  <si>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</si>
  <si>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</si>
  <si>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</si>
  <si>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</si>
  <si>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</si>
  <si>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</si>
  <si>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</si>
  <si>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</si>
  <si>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</si>
  <si>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</si>
  <si>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</si>
  <si>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</si>
  <si>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</si>
  <si>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</si>
  <si>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</si>
  <si>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</si>
  <si>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</si>
  <si>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</si>
  <si>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</si>
  <si>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</si>
  <si>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</si>
  <si>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</si>
  <si>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</si>
  <si>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</si>
  <si>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</si>
  <si>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</si>
  <si>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</si>
  <si>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</si>
  <si>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</si>
  <si>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</si>
  <si>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</si>
  <si>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</si>
  <si>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</si>
  <si>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</si>
  <si>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</si>
  <si>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</si>
  <si>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</si>
  <si>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</si>
  <si>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</si>
  <si>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</si>
  <si>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</si>
  <si>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</si>
  <si>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</si>
  <si>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</si>
  <si>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</si>
  <si>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</si>
  <si>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</si>
  <si>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</si>
  <si>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</si>
  <si>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</si>
  <si>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</si>
  <si>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</si>
  <si>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</si>
  <si>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</si>
  <si>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</si>
  <si>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</si>
  <si>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</si>
  <si>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</si>
  <si>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</si>
  <si>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</si>
  <si>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</si>
  <si>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</si>
  <si>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</si>
  <si>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</si>
  <si>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</si>
  <si>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</si>
  <si>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</si>
  <si>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</si>
  <si>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</si>
  <si>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</si>
  <si>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</si>
  <si>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</si>
  <si>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</si>
  <si>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</si>
  <si>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</si>
  <si>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</si>
  <si>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</si>
  <si>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</si>
  <si>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</si>
  <si>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</si>
  <si>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</si>
  <si>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</si>
  <si>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</si>
  <si>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</si>
  <si>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</si>
  <si>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</si>
  <si>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</si>
  <si>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</si>
  <si>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</si>
  <si>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</si>
  <si>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</si>
  <si>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</si>
  <si>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</si>
  <si>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</si>
  <si>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</si>
  <si>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</si>
  <si>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</si>
  <si>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</si>
  <si>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</si>
  <si>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</si>
  <si>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</si>
  <si>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</si>
  <si>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</si>
  <si>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</si>
  <si>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</si>
  <si>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</si>
  <si>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</si>
  <si>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</si>
  <si>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</si>
  <si>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</si>
  <si>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</si>
  <si>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</si>
  <si>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</si>
  <si>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</si>
  <si>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</si>
  <si>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</si>
  <si>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</si>
  <si>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</si>
  <si>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</si>
  <si>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</si>
  <si>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</si>
  <si>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</si>
  <si>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</si>
  <si>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</si>
  <si>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</si>
  <si>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</si>
  <si>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</si>
  <si>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</si>
  <si>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</si>
  <si>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</si>
  <si>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</si>
  <si>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</si>
  <si>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</si>
  <si>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</si>
  <si>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</si>
  <si>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</si>
  <si>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</si>
  <si>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</si>
  <si>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</si>
  <si>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</si>
  <si>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</si>
  <si>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</si>
  <si>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</si>
  <si>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</si>
  <si>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</si>
  <si>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</si>
  <si>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</si>
  <si>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</si>
  <si>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</si>
  <si>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</si>
  <si>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</si>
  <si>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</si>
  <si>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</si>
  <si>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</si>
  <si>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</si>
  <si>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</si>
  <si>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</si>
  <si>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</si>
  <si>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</si>
  <si>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</si>
  <si>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</si>
  <si>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</si>
  <si>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</si>
  <si>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</si>
  <si>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</si>
  <si>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</si>
  <si>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</si>
  <si>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</si>
  <si>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</si>
  <si>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</si>
  <si>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</si>
  <si>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</si>
  <si>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</si>
  <si>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</si>
  <si>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</si>
  <si>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</si>
  <si>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</si>
  <si>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</si>
  <si>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</si>
  <si>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</si>
  <si>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</si>
  <si>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</si>
  <si>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</si>
  <si>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</si>
  <si>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</si>
  <si>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</si>
  <si>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</si>
  <si>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</si>
  <si>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</si>
  <si>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</si>
  <si>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</si>
  <si>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</si>
  <si>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</si>
  <si>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</si>
  <si>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</si>
  <si>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</si>
  <si>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</si>
  <si>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</si>
  <si>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</si>
  <si>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</si>
  <si>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</si>
  <si>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</si>
  <si>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</si>
  <si>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</si>
  <si>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</si>
  <si>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</si>
  <si>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</si>
  <si>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</si>
  <si>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</si>
  <si>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</si>
  <si>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</si>
  <si>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</si>
  <si>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</si>
  <si>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</si>
  <si>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</si>
  <si>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</si>
  <si>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</si>
  <si>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</si>
  <si>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</si>
  <si>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</si>
  <si>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</si>
  <si>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</si>
  <si>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</si>
  <si>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</si>
  <si>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</si>
  <si>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</si>
  <si>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</si>
  <si>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</si>
  <si>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</si>
  <si>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</si>
  <si>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</si>
  <si>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</si>
  <si>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</si>
  <si>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</si>
  <si>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</si>
  <si>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</si>
  <si>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</si>
  <si>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</si>
  <si>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</si>
  <si>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</si>
  <si>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</si>
  <si>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</si>
  <si>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</si>
  <si>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</si>
  <si>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</si>
  <si>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</si>
  <si>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</si>
  <si>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</si>
  <si>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</si>
  <si>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</si>
  <si>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</si>
  <si>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</si>
  <si>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</si>
  <si>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</si>
  <si>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</si>
  <si>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</si>
  <si>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</si>
  <si>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</si>
  <si>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</si>
  <si>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</si>
  <si>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</si>
  <si>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</si>
  <si>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</si>
  <si>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</si>
  <si>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</si>
  <si>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</si>
  <si>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</si>
  <si>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</si>
  <si>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</si>
  <si>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</si>
  <si>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</si>
  <si>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</si>
  <si>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</si>
  <si>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</si>
  <si>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</si>
  <si>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</si>
  <si>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</si>
  <si>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</si>
  <si>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</si>
  <si>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</si>
  <si>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</si>
  <si>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</si>
  <si>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</si>
  <si>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</si>
  <si>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</si>
  <si>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</si>
  <si>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</si>
  <si>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</si>
  <si>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</si>
  <si>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</si>
  <si>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</si>
  <si>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</si>
  <si>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</si>
  <si>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</si>
  <si>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</si>
  <si>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</si>
  <si>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</si>
  <si>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</si>
  <si>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</si>
  <si>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</si>
  <si>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</si>
  <si>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</si>
  <si>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</si>
  <si>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</si>
  <si>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</si>
  <si>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</si>
  <si>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</si>
  <si>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</si>
  <si>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</si>
  <si>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</si>
  <si>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</si>
  <si>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</si>
  <si>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</si>
  <si>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</si>
  <si>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</si>
  <si>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</si>
  <si>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</si>
  <si>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</si>
  <si>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</si>
  <si>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</si>
  <si>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</si>
  <si>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</si>
  <si>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</si>
  <si>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</si>
  <si>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</si>
  <si>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</si>
  <si>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</si>
  <si>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</si>
  <si>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</si>
  <si>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</si>
  <si>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</si>
  <si>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</si>
  <si>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</si>
  <si>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</si>
  <si>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</si>
  <si>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</si>
  <si>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</si>
  <si>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</si>
  <si>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</si>
  <si>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</si>
  <si>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</si>
  <si>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</si>
  <si>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</si>
  <si>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</si>
  <si>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</si>
  <si>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</si>
  <si>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</si>
  <si>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</si>
  <si>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</si>
  <si>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</si>
  <si>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</si>
  <si>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</si>
  <si>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</si>
  <si>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</si>
  <si>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</si>
  <si>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</si>
  <si>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</si>
  <si>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</si>
  <si>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</si>
  <si>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</si>
  <si>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</si>
  <si>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</si>
  <si>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</si>
  <si>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</si>
  <si>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</si>
  <si>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</si>
  <si>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</si>
  <si>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</si>
  <si>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</si>
  <si>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</si>
  <si>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</si>
  <si>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</si>
  <si>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</si>
  <si>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</si>
  <si>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</si>
  <si>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</si>
  <si>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</si>
  <si>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</si>
  <si>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</si>
  <si>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</si>
  <si>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</si>
  <si>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</si>
  <si>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</si>
  <si>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</si>
  <si>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</si>
  <si>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</si>
  <si>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</si>
  <si>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</si>
  <si>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</si>
  <si>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</si>
  <si>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</si>
  <si>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</si>
  <si>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</si>
  <si>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</si>
  <si>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</si>
  <si>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</si>
  <si>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</si>
  <si>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</si>
  <si>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</si>
  <si>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</si>
  <si>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</si>
  <si>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</si>
  <si>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</si>
  <si>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</si>
  <si>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</si>
  <si>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</si>
  <si>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</si>
  <si>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</si>
  <si>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</si>
  <si>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</si>
  <si>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</si>
  <si>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</si>
  <si>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</si>
  <si>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</si>
  <si>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</si>
  <si>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</si>
  <si>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</si>
  <si>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</si>
  <si>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</si>
  <si>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</si>
  <si>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</si>
  <si>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</si>
  <si>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</si>
  <si>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</si>
  <si>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</si>
  <si>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</si>
  <si>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</si>
  <si>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</si>
  <si>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</si>
  <si>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</si>
  <si>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</si>
  <si>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</si>
  <si>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</si>
  <si>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</si>
  <si>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</si>
  <si>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</si>
  <si>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</si>
  <si>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</si>
  <si>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</si>
  <si>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</si>
  <si>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</si>
  <si>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</si>
  <si>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</si>
  <si>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</si>
  <si>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</si>
  <si>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</si>
  <si>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</si>
  <si>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</si>
  <si>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</si>
  <si>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</si>
  <si>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</si>
  <si>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</si>
  <si>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</si>
  <si>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</si>
  <si>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</si>
  <si>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</si>
  <si>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</si>
  <si>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</si>
  <si>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</si>
  <si>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</si>
  <si>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</si>
  <si>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</si>
  <si>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</si>
  <si>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</si>
  <si>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</si>
  <si>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</si>
  <si>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</si>
  <si>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</si>
  <si>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</si>
  <si>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</si>
  <si>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</si>
  <si>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</si>
  <si>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</si>
  <si>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</si>
  <si>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</si>
  <si>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</si>
  <si>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</si>
  <si>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</si>
  <si>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</si>
  <si>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</si>
  <si>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</si>
  <si>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</si>
  <si>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</si>
  <si>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</si>
  <si>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</si>
  <si>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</si>
  <si>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</si>
  <si>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</si>
  <si>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</si>
  <si>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</si>
  <si>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</si>
  <si>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</si>
  <si>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</si>
  <si>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</si>
  <si>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</si>
  <si>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</si>
  <si>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</si>
  <si>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</si>
  <si>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</si>
  <si>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</si>
  <si>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</si>
  <si>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</si>
  <si>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</si>
  <si>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</si>
  <si>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</si>
  <si>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</si>
  <si>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</si>
  <si>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</si>
  <si>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</si>
  <si>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</si>
  <si>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</si>
  <si>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</si>
  <si>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</si>
  <si>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</si>
  <si>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</si>
  <si>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</si>
  <si>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</si>
  <si>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</si>
  <si>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</si>
  <si>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</si>
  <si>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</si>
  <si>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</si>
  <si>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</si>
  <si>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</si>
  <si>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</si>
  <si>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</si>
  <si>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</si>
  <si>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</si>
  <si>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</si>
  <si>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</si>
  <si>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</si>
  <si>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</si>
  <si>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</si>
  <si>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</si>
  <si>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</si>
  <si>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</si>
  <si>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</si>
  <si>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</si>
  <si>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</si>
  <si>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</si>
  <si>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</si>
  <si>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</si>
  <si>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</si>
  <si>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</si>
  <si>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</si>
  <si>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</si>
  <si>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</si>
  <si>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</si>
  <si>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</si>
  <si>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</si>
  <si>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</si>
  <si>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</si>
  <si>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</si>
  <si>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</si>
  <si>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</si>
  <si>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</si>
  <si>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</si>
  <si>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</si>
  <si>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</si>
  <si>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</si>
  <si>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</si>
  <si>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</si>
  <si>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</si>
  <si>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</si>
  <si>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</si>
  <si>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</si>
  <si>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</si>
  <si>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</si>
  <si>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</si>
  <si>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</si>
  <si>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</si>
  <si>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</si>
  <si>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</si>
  <si>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</si>
  <si>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</si>
  <si>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</si>
  <si>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</si>
  <si>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</si>
  <si>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</si>
  <si>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</si>
  <si>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</si>
  <si>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</si>
  <si>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</si>
  <si>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</si>
  <si>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</si>
  <si>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</si>
  <si>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</si>
  <si>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</si>
  <si>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</si>
  <si>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</si>
  <si>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</si>
  <si>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</si>
  <si>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</si>
  <si>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</si>
  <si>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</si>
  <si>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</si>
  <si>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</si>
  <si>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</si>
  <si>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</si>
  <si>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</si>
  <si>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</si>
  <si>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</si>
  <si>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</si>
  <si>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</si>
  <si>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</si>
  <si>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</si>
  <si>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</si>
  <si>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</si>
  <si>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</si>
  <si>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</si>
  <si>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</si>
  <si>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</si>
  <si>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</si>
  <si>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</si>
  <si>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</si>
  <si>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</si>
  <si>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</si>
  <si>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</si>
  <si>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</si>
  <si>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</si>
  <si>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</si>
  <si>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</si>
  <si>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</si>
  <si>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</si>
  <si>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</si>
  <si>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</si>
  <si>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</si>
  <si>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</si>
  <si>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</si>
  <si>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</si>
  <si>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</si>
  <si>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</si>
  <si>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</si>
  <si>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</si>
  <si>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</si>
  <si>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</si>
  <si>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</si>
  <si>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</si>
  <si>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</si>
  <si>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</si>
  <si>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</si>
  <si>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</si>
  <si>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</si>
  <si>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</si>
  <si>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</si>
  <si>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</si>
  <si>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</si>
  <si>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</si>
  <si>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</si>
  <si>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</si>
  <si>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</si>
  <si>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</si>
  <si>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</si>
  <si>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</si>
  <si>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</si>
  <si>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</si>
  <si>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</si>
  <si>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</si>
  <si>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</si>
  <si>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</si>
  <si>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</si>
  <si>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</si>
  <si>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</si>
  <si>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</si>
  <si>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</si>
  <si>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</si>
  <si>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</si>
  <si>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</si>
  <si>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</si>
  <si>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</si>
  <si>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</si>
  <si>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</si>
  <si>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</si>
  <si>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</si>
  <si>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</si>
  <si>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</si>
  <si>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</si>
  <si>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</si>
  <si>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</si>
  <si>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</si>
  <si>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</si>
  <si>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</si>
  <si>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</si>
  <si>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</si>
  <si>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</si>
  <si>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</si>
  <si>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</si>
  <si>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</si>
  <si>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</si>
  <si>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</si>
  <si>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</si>
  <si>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</si>
  <si>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</si>
  <si>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</si>
  <si>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</si>
  <si>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</si>
  <si>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</si>
  <si>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</si>
  <si>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</si>
  <si>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</si>
  <si>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</si>
  <si>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</si>
  <si>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</si>
  <si>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</si>
  <si>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</si>
  <si>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</si>
  <si>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</si>
  <si>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</si>
  <si>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</si>
  <si>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</si>
  <si>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</si>
  <si>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</si>
  <si>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</si>
  <si>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</si>
  <si>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</si>
  <si>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</si>
  <si>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</si>
  <si>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</si>
  <si>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</si>
  <si>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</si>
  <si>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</si>
  <si>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</si>
  <si>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</si>
  <si>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</si>
  <si>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</si>
  <si>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</si>
  <si>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</si>
  <si>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</si>
  <si>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</si>
  <si>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</si>
  <si>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</si>
  <si>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</si>
  <si>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</si>
  <si>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</si>
  <si>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</si>
  <si>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</si>
  <si>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</si>
  <si>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</si>
  <si>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</si>
  <si>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</si>
  <si>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</si>
  <si>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</si>
  <si>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</si>
  <si>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</si>
  <si>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</si>
  <si>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</si>
  <si>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</si>
  <si>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</si>
  <si>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</si>
  <si>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</si>
  <si>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</si>
  <si>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</si>
  <si>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</si>
  <si>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</si>
  <si>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</si>
  <si>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</si>
  <si>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</si>
  <si>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</si>
  <si>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</si>
  <si>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</si>
  <si>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</si>
  <si>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</si>
  <si>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</si>
  <si>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</si>
  <si>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</si>
  <si>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</si>
  <si>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</si>
  <si>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</si>
  <si>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</si>
  <si>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</si>
  <si>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</si>
  <si>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</si>
  <si>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</si>
  <si>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</si>
  <si>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</si>
  <si>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</si>
  <si>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</si>
  <si>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</si>
  <si>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</si>
  <si>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</si>
  <si>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</si>
  <si>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</si>
  <si>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</si>
  <si>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</si>
  <si>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</si>
  <si>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</si>
  <si>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</si>
  <si>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</si>
  <si>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</si>
  <si>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</si>
  <si>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</si>
  <si>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</si>
  <si>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</si>
  <si>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</si>
  <si>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</si>
  <si>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</si>
  <si>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</si>
  <si>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</si>
  <si>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</si>
  <si>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</si>
  <si>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</si>
  <si>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</si>
  <si>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</si>
  <si>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</si>
  <si>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</si>
  <si>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</si>
  <si>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</si>
  <si>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</si>
  <si>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</si>
  <si>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</si>
  <si>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</si>
  <si>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</si>
  <si>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</si>
  <si>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</si>
  <si>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</si>
  <si>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</si>
  <si>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</si>
  <si>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</si>
  <si>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</si>
  <si>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</si>
  <si>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</si>
  <si>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</si>
  <si>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</si>
  <si>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</si>
  <si>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</si>
  <si>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</si>
  <si>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</si>
  <si>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</si>
  <si>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</si>
  <si>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</si>
  <si>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</si>
  <si>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</si>
  <si>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</si>
  <si>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</si>
  <si>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</si>
  <si>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</si>
  <si>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</si>
  <si>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</si>
  <si>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</si>
  <si>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</si>
  <si>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</si>
  <si>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</si>
  <si>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</si>
  <si>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</si>
  <si>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</si>
  <si>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</si>
  <si>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</si>
  <si>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</si>
  <si>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</si>
  <si>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</si>
  <si>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</si>
  <si>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</si>
  <si>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</si>
  <si>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</si>
  <si>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</si>
  <si>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</si>
  <si>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</si>
  <si>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</si>
  <si>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</si>
  <si>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</si>
  <si>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</si>
  <si>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</si>
  <si>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</si>
  <si>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</si>
  <si>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</si>
  <si>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</si>
  <si>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</si>
  <si>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</si>
  <si>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</si>
  <si>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</si>
  <si>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</si>
  <si>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</si>
  <si>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</si>
  <si>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</si>
  <si>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</si>
  <si>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</si>
  <si>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</si>
  <si>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</si>
  <si>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</si>
  <si>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</si>
  <si>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</si>
  <si>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</si>
  <si>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</si>
  <si>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</si>
  <si>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</si>
  <si>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</si>
  <si>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</si>
  <si>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</si>
  <si>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</si>
  <si>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</si>
  <si>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</si>
  <si>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</si>
  <si>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</si>
  <si>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</si>
  <si>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</si>
  <si>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</si>
  <si>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</si>
  <si>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</si>
  <si>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</si>
  <si>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</si>
  <si>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</si>
  <si>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</si>
  <si>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</si>
  <si>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</si>
  <si>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</si>
  <si>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</si>
  <si>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</si>
  <si>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</si>
  <si>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</si>
  <si>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</si>
  <si>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</si>
  <si>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</si>
  <si>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</si>
  <si>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</si>
  <si>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</si>
  <si>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</si>
  <si>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</si>
  <si>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</si>
  <si>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</si>
  <si>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</si>
  <si>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</si>
  <si>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</si>
  <si>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</si>
  <si>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</si>
  <si>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</si>
  <si>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</si>
  <si>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</si>
  <si>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</si>
  <si>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</si>
  <si>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</si>
  <si>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</si>
  <si>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</si>
  <si>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</si>
  <si>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</si>
  <si>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</si>
  <si>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</si>
  <si>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</si>
  <si>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</si>
  <si>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</si>
  <si>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</si>
  <si>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</si>
  <si>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</si>
  <si>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</si>
  <si>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</si>
  <si>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</si>
  <si>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</si>
  <si>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</si>
  <si>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</si>
  <si>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</si>
  <si>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</si>
  <si>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</si>
  <si>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</si>
  <si>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</si>
  <si>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</si>
  <si>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</si>
  <si>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</si>
  <si>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</si>
  <si>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</si>
  <si>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</si>
  <si>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</si>
  <si>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</si>
  <si>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</si>
  <si>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</si>
  <si>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</si>
  <si>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</si>
  <si>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</si>
  <si>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</si>
  <si>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</si>
  <si>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</si>
  <si>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</si>
  <si>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</si>
  <si>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</si>
  <si>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</si>
  <si>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</si>
  <si>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</si>
  <si>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</si>
  <si>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</si>
  <si>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</si>
  <si>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</si>
  <si>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</si>
  <si>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</si>
  <si>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</si>
  <si>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</si>
  <si>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</si>
  <si>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</si>
  <si>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</si>
  <si>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</si>
  <si>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</si>
  <si>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</si>
  <si>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</si>
  <si>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</si>
  <si>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</si>
  <si>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</si>
  <si>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</si>
  <si>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</si>
  <si>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</si>
  <si>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</si>
  <si>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</si>
  <si>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</si>
  <si>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</si>
  <si>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</si>
  <si>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</si>
  <si>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</si>
  <si>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</si>
  <si>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</si>
  <si>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</si>
  <si>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</si>
  <si>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</si>
  <si>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</si>
  <si>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</si>
  <si>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</si>
  <si>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</si>
  <si>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</si>
  <si>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</si>
  <si>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</si>
  <si>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</si>
  <si>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</si>
  <si>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</si>
  <si>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</si>
  <si>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</si>
  <si>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</si>
  <si>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</si>
  <si>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</si>
  <si>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</si>
  <si>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</si>
  <si>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</si>
  <si>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</si>
  <si>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</si>
  <si>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</si>
  <si>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</si>
  <si>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</si>
  <si>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</si>
  <si>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</si>
  <si>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</si>
  <si>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</si>
  <si>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</si>
  <si>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</si>
  <si>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</si>
  <si>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</si>
  <si>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</si>
  <si>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</si>
  <si>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</si>
  <si>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</si>
  <si>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</si>
  <si>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</si>
  <si>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</si>
  <si>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</si>
  <si>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</si>
  <si>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</si>
  <si>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</si>
  <si>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</si>
  <si>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</si>
  <si>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</si>
  <si>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</si>
  <si>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</si>
  <si>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</si>
  <si>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</si>
  <si>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</si>
  <si>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</si>
  <si>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</si>
  <si>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</si>
  <si>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</si>
  <si>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</si>
  <si>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</si>
  <si>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</si>
  <si>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</si>
  <si>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</si>
  <si>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</si>
  <si>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</si>
  <si>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</si>
  <si>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</si>
  <si>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</si>
  <si>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</si>
  <si>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</si>
  <si>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</si>
  <si>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</si>
  <si>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</si>
  <si>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</si>
  <si>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</si>
  <si>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</si>
  <si>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</si>
  <si>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</si>
  <si>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</si>
  <si>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</si>
  <si>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</si>
  <si>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</si>
  <si>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</si>
  <si>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</si>
  <si>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</si>
  <si>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</si>
  <si>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</si>
  <si>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</si>
  <si>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</si>
  <si>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</si>
  <si>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</si>
  <si>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</si>
  <si>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</si>
  <si>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</si>
  <si>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</si>
  <si>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</si>
  <si>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</si>
  <si>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</si>
  <si>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</si>
  <si>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</si>
  <si>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</si>
  <si>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</si>
  <si>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</si>
  <si>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</si>
  <si>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</si>
  <si>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</si>
  <si>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</si>
  <si>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</si>
  <si>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</si>
  <si>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</si>
  <si>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</si>
  <si>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</si>
  <si>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</si>
  <si>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</si>
  <si>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</si>
  <si>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</si>
  <si>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</si>
  <si>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</si>
  <si>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</si>
  <si>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</si>
  <si>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</si>
  <si>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</si>
  <si>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</si>
  <si>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</si>
  <si>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</si>
  <si>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</si>
  <si>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</si>
  <si>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</si>
  <si>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</si>
  <si>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</si>
  <si>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</si>
  <si>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</si>
  <si>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</si>
  <si>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</si>
  <si>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</si>
  <si>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</si>
  <si>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</si>
  <si>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</si>
  <si>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</si>
  <si>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</si>
  <si>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</si>
  <si>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</si>
  <si>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</si>
  <si>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</si>
  <si>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</si>
  <si>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</si>
  <si>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</si>
  <si>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</si>
  <si>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</si>
  <si>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</si>
  <si>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</si>
  <si>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</si>
  <si>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</si>
  <si>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</si>
  <si>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</si>
  <si>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</si>
  <si>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</si>
  <si>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</si>
  <si>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</si>
  <si>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</si>
  <si>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</si>
  <si>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</si>
  <si>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</si>
  <si>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</si>
  <si>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</si>
  <si>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</si>
  <si>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</si>
  <si>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</si>
  <si>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</si>
  <si>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</si>
  <si>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</si>
  <si>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</si>
  <si>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</si>
  <si>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</si>
  <si>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</si>
  <si>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</si>
  <si>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</si>
  <si>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</si>
  <si>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</si>
  <si>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</si>
  <si>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</si>
  <si>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</si>
  <si>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</si>
  <si>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</si>
  <si>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</si>
  <si>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</si>
  <si>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</si>
  <si>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</si>
  <si>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</si>
  <si>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</si>
  <si>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</si>
  <si>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</si>
  <si>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</si>
  <si>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</si>
  <si>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</si>
  <si>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</si>
  <si>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</si>
  <si>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</si>
  <si>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</si>
  <si>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</si>
  <si>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</si>
  <si>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</si>
  <si>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</si>
  <si>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</si>
  <si>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</si>
  <si>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</si>
  <si>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</si>
  <si>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</si>
  <si>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</si>
  <si>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</si>
  <si>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</si>
  <si>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</si>
  <si>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</si>
  <si>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</si>
  <si>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</si>
  <si>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</si>
  <si>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</si>
  <si>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</si>
  <si>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</si>
  <si>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</si>
  <si>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</si>
  <si>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</si>
  <si>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</si>
  <si>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</si>
  <si>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</si>
  <si>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</si>
  <si>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</si>
  <si>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</si>
  <si>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</si>
  <si>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</si>
  <si>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</si>
  <si>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</si>
  <si>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</si>
  <si>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</si>
  <si>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</si>
  <si>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</si>
  <si>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</si>
  <si>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</si>
  <si>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</si>
  <si>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</si>
  <si>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</si>
  <si>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</si>
  <si>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</si>
  <si>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</si>
  <si>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</si>
  <si>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</si>
  <si>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</si>
  <si>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</si>
  <si>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</si>
  <si>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</si>
  <si>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</si>
  <si>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</si>
  <si>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</si>
  <si>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</si>
  <si>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</si>
  <si>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</si>
  <si>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</si>
  <si>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</si>
  <si>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</si>
  <si>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</si>
  <si>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</si>
  <si>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</si>
  <si>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</si>
  <si>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</si>
  <si>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</si>
  <si>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</si>
  <si>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</si>
  <si>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</si>
  <si>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</si>
  <si>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</si>
  <si>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</si>
  <si>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</si>
  <si>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</si>
  <si>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</si>
  <si>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</si>
  <si>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</si>
  <si>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</si>
  <si>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</si>
  <si>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</si>
  <si>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</si>
  <si>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</si>
  <si>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</si>
  <si>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</si>
  <si>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</si>
  <si>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</si>
  <si>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</si>
  <si>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</si>
  <si>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</si>
  <si>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</si>
  <si>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</si>
  <si>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</si>
  <si>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</si>
  <si>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</si>
  <si>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</si>
  <si>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</si>
  <si>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</si>
  <si>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</si>
  <si>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</si>
  <si>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</si>
  <si>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</si>
  <si>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</si>
  <si>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</si>
  <si>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</si>
  <si>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</si>
  <si>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</si>
  <si>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</si>
  <si>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</si>
  <si>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</si>
  <si>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</si>
  <si>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</si>
  <si>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</si>
  <si>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</si>
  <si>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</si>
  <si>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</si>
  <si>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</si>
  <si>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</si>
  <si>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</si>
  <si>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</si>
  <si>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</si>
  <si>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</si>
  <si>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</si>
  <si>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</si>
  <si>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</si>
  <si>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</si>
  <si>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</si>
  <si>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</si>
  <si>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</si>
  <si>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</si>
  <si>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</si>
  <si>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</si>
  <si>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</si>
  <si>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</si>
  <si>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</si>
  <si>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</si>
  <si>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</si>
  <si>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</si>
  <si>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</si>
  <si>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</si>
  <si>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</si>
  <si>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</si>
  <si>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</si>
  <si>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</si>
  <si>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</si>
  <si>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</si>
  <si>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</si>
  <si>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</si>
  <si>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</si>
  <si>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</si>
  <si>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</si>
  <si>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</si>
  <si>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</si>
  <si>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</si>
  <si>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</si>
  <si>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</si>
  <si>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</si>
  <si>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</si>
  <si>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</si>
  <si>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</si>
  <si>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</si>
  <si>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</si>
  <si>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</si>
  <si>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</si>
  <si>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</si>
  <si>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</si>
  <si>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</si>
  <si>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</si>
  <si>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</si>
  <si>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</si>
  <si>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</si>
  <si>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</si>
  <si>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</si>
  <si>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</si>
  <si>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</si>
  <si>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</si>
  <si>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</si>
  <si>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</si>
  <si>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</si>
  <si>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</si>
  <si>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</si>
  <si>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</si>
  <si>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</si>
  <si>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</si>
  <si>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</si>
  <si>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</si>
  <si>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</si>
  <si>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</si>
  <si>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</si>
  <si>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</si>
  <si>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</si>
  <si>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</si>
  <si>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</si>
  <si>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</si>
  <si>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</si>
  <si>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</si>
  <si>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</si>
  <si>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</si>
  <si>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</si>
  <si>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</si>
  <si>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</si>
  <si>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</si>
  <si>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</si>
  <si>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</si>
  <si>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</si>
  <si>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</si>
  <si>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</si>
  <si>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</si>
  <si>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</si>
  <si>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</si>
  <si>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</si>
  <si>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</si>
  <si>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</si>
  <si>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</si>
  <si>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</si>
  <si>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</si>
  <si>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</si>
  <si>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</si>
  <si>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</si>
  <si>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</si>
  <si>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</si>
  <si>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</si>
  <si>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</si>
  <si>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</si>
  <si>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</si>
  <si>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</si>
  <si>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</si>
  <si>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</si>
  <si>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</si>
  <si>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</si>
  <si>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</si>
  <si>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</si>
  <si>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</si>
  <si>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</si>
  <si>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</si>
  <si>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</si>
  <si>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</si>
  <si>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</si>
  <si>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</si>
  <si>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</si>
  <si>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</si>
  <si>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</si>
  <si>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</si>
  <si>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</si>
  <si>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</si>
  <si>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</si>
  <si>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</si>
  <si>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</si>
  <si>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</si>
  <si>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</si>
  <si>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</si>
  <si>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</si>
  <si>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</si>
  <si>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</si>
  <si>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</si>
  <si>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</si>
  <si>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</si>
  <si>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</si>
  <si>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</si>
  <si>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</si>
  <si>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</si>
  <si>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</si>
  <si>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</si>
  <si>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</si>
  <si>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</si>
  <si>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</si>
  <si>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</si>
  <si>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</si>
  <si>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</si>
  <si>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</si>
  <si>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</si>
  <si>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</si>
  <si>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</si>
  <si>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</si>
  <si>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</si>
  <si>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</si>
  <si>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</si>
  <si>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</si>
  <si>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</si>
  <si>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</si>
  <si>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</si>
  <si>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</si>
  <si>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</si>
  <si>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</si>
  <si>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</si>
  <si>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</si>
  <si>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</si>
  <si>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</si>
  <si>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</si>
  <si>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</si>
  <si>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</si>
  <si>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</si>
  <si>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</si>
  <si>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</si>
  <si>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</si>
  <si>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</si>
  <si>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</si>
  <si>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</si>
  <si>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</si>
  <si>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</si>
  <si>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</si>
  <si>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</si>
  <si>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</si>
  <si>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</si>
  <si>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</si>
  <si>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</si>
  <si>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</si>
  <si>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</si>
  <si>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</si>
  <si>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</si>
  <si>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</si>
  <si>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</si>
  <si>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</si>
  <si>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</si>
  <si>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</si>
  <si>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</si>
  <si>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</si>
  <si>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</si>
  <si>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</si>
  <si>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</si>
  <si>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</si>
  <si>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</si>
  <si>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</si>
  <si>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</si>
  <si>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</si>
  <si>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</si>
  <si>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</si>
  <si>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</si>
  <si>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</si>
  <si>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</si>
  <si>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</si>
  <si>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</si>
  <si>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</si>
  <si>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</si>
  <si>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</si>
  <si>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</si>
  <si>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</si>
  <si>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</si>
  <si>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</si>
  <si>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</si>
  <si>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</si>
  <si>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</si>
  <si>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</si>
  <si>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</si>
  <si>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</si>
  <si>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</si>
  <si>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</si>
  <si>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</si>
  <si>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</si>
  <si>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</si>
  <si>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</si>
  <si>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</si>
  <si>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</si>
  <si>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</si>
  <si>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</si>
  <si>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</si>
  <si>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</si>
  <si>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</si>
  <si>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</si>
  <si>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</si>
  <si>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</si>
  <si>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</si>
  <si>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</si>
  <si>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</si>
  <si>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</si>
  <si>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</si>
  <si>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</si>
  <si>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</si>
  <si>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</si>
  <si>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</si>
  <si>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</si>
  <si>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</si>
  <si>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</si>
  <si>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</si>
  <si>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</si>
  <si>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</si>
  <si>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</si>
  <si>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</si>
  <si>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</si>
  <si>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</si>
  <si>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</si>
  <si>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</si>
  <si>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</si>
  <si>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</si>
  <si>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</si>
  <si>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</si>
  <si>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</si>
  <si>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</si>
  <si>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</si>
  <si>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</si>
  <si>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</si>
  <si>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</si>
  <si>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</si>
  <si>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</si>
  <si>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</si>
  <si>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</si>
  <si>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</si>
  <si>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</si>
  <si>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</si>
  <si>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</si>
  <si>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</si>
  <si>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</si>
  <si>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</si>
  <si>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</si>
  <si>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</si>
  <si>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</si>
  <si>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</si>
  <si>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</si>
  <si>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</si>
  <si>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</si>
  <si>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</si>
  <si>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</si>
  <si>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</si>
  <si>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</si>
  <si>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</si>
  <si>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</si>
  <si>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</si>
  <si>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</si>
  <si>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</si>
  <si>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</si>
  <si>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</si>
  <si>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</si>
  <si>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</si>
  <si>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</si>
  <si>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</si>
  <si>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</si>
  <si>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</si>
  <si>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</si>
  <si>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</si>
  <si>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</si>
  <si>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</si>
  <si>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</si>
  <si>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</si>
  <si>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</si>
  <si>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</si>
  <si>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</si>
  <si>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</si>
  <si>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</si>
  <si>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</si>
  <si>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</si>
  <si>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</si>
  <si>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</si>
  <si>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</si>
  <si>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</si>
  <si>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</si>
  <si>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</si>
  <si>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</si>
  <si>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</si>
  <si>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</si>
  <si>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</si>
  <si>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</si>
  <si>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</si>
  <si>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</si>
  <si>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</si>
  <si>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</si>
  <si>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</si>
  <si>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</si>
  <si>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</si>
  <si>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</si>
  <si>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</si>
  <si>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</si>
  <si>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</si>
  <si>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</si>
  <si>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</si>
  <si>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</si>
  <si>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</si>
  <si>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</si>
  <si>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</si>
  <si>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</si>
  <si>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</si>
  <si>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</si>
  <si>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</si>
  <si>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</si>
  <si>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</si>
  <si>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</si>
  <si>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</si>
  <si>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</si>
  <si>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</si>
  <si>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</si>
  <si>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</si>
  <si>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</si>
  <si>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</si>
  <si>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</si>
  <si>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</si>
  <si>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</si>
  <si>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</si>
  <si>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</si>
  <si>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</si>
  <si>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</si>
  <si>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</si>
  <si>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</si>
  <si>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</si>
  <si>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</si>
  <si>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</si>
  <si>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</si>
  <si>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</si>
  <si>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</si>
  <si>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</si>
  <si>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</si>
  <si>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</si>
  <si>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</si>
  <si>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</si>
  <si>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</si>
  <si>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</si>
  <si>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</si>
  <si>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</si>
  <si>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</si>
  <si>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</si>
  <si>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</si>
  <si>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</si>
  <si>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</si>
  <si>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</si>
  <si>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</si>
  <si>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</si>
  <si>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</si>
  <si>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</si>
  <si>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</si>
  <si>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</si>
  <si>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</si>
  <si>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</si>
  <si>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</si>
  <si>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</si>
  <si>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</si>
  <si>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</si>
  <si>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</si>
  <si>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</si>
  <si>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</si>
  <si>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</si>
  <si>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</si>
  <si>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</si>
  <si>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</si>
  <si>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</si>
  <si>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</si>
  <si>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</si>
  <si>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</si>
  <si>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</si>
  <si>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</si>
  <si>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</si>
  <si>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</si>
  <si>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</si>
  <si>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</si>
  <si>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</si>
  <si>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</si>
  <si>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</si>
  <si>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</si>
  <si>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</si>
  <si>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</si>
  <si>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</si>
  <si>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</si>
  <si>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</si>
  <si>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</si>
  <si>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</si>
  <si>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</si>
  <si>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</si>
  <si>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</si>
  <si>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</si>
  <si>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</si>
  <si>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</si>
  <si>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</si>
  <si>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</si>
  <si>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</si>
  <si>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</si>
  <si>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</si>
  <si>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</si>
  <si>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</si>
  <si>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</si>
  <si>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</si>
  <si>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</si>
  <si>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</si>
  <si>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</si>
  <si>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</si>
  <si>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</si>
  <si>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</si>
  <si>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</si>
  <si>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</si>
  <si>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</si>
  <si>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</si>
  <si>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</si>
  <si>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</si>
  <si>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</si>
  <si>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</si>
  <si>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</si>
  <si>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</si>
  <si>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</si>
  <si>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</si>
  <si>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</si>
  <si>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</si>
  <si>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</si>
  <si>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</si>
  <si>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</si>
  <si>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</si>
  <si>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</si>
  <si>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</si>
  <si>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</si>
  <si>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</si>
  <si>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</si>
  <si>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</si>
  <si>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</si>
  <si>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</si>
  <si>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</si>
  <si>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</si>
  <si>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</si>
  <si>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</si>
  <si>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</si>
  <si>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</si>
  <si>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</si>
  <si>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</si>
  <si>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</si>
  <si>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</si>
  <si>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</si>
  <si>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</si>
  <si>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</si>
  <si>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</si>
  <si>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</si>
  <si>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</si>
  <si>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</si>
  <si>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</si>
  <si>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</si>
  <si>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</si>
  <si>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</si>
  <si>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</si>
  <si>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</si>
  <si>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</si>
  <si>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</si>
  <si>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</si>
  <si>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</si>
  <si>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</si>
  <si>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</si>
  <si>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</si>
  <si>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</si>
  <si>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</si>
  <si>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</si>
  <si>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</si>
  <si>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</si>
  <si>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</si>
  <si>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</si>
  <si>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</si>
  <si>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</si>
  <si>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</si>
  <si>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</si>
  <si>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</si>
  <si>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</si>
  <si>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</si>
  <si>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</si>
  <si>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</si>
  <si>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</si>
  <si>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</si>
  <si>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</si>
  <si>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</si>
  <si>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</si>
  <si>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</si>
  <si>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</si>
  <si>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</si>
  <si>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</si>
  <si>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</si>
  <si>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</si>
  <si>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</si>
  <si>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</si>
  <si>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</si>
  <si>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</si>
  <si>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</si>
  <si>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</si>
  <si>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</si>
  <si>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</si>
  <si>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</si>
  <si>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</si>
  <si>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</si>
  <si>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</si>
  <si>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</si>
  <si>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</si>
  <si>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</si>
  <si>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</si>
  <si>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</si>
  <si>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</si>
  <si>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</si>
  <si>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</si>
  <si>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</si>
  <si>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</si>
  <si>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</si>
  <si>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</si>
  <si>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</si>
  <si>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</si>
  <si>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</si>
  <si>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</si>
  <si>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</si>
  <si>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</si>
  <si>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</si>
  <si>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</si>
  <si>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</si>
  <si>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</si>
  <si>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</si>
  <si>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</si>
  <si>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</si>
  <si>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</si>
  <si>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</si>
  <si>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</si>
  <si>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</si>
  <si>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</si>
  <si>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</si>
  <si>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</si>
  <si>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</si>
  <si>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</si>
  <si>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</si>
  <si>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</si>
  <si>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</si>
  <si>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</si>
  <si>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</si>
  <si>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</si>
  <si>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</si>
  <si>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</si>
  <si>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</si>
  <si>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</si>
  <si>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</si>
  <si>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</si>
  <si>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</si>
  <si>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</si>
  <si>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</si>
  <si>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</si>
  <si>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</si>
  <si>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</si>
  <si>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</si>
  <si>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</si>
  <si>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</si>
  <si>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</si>
  <si>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</si>
  <si>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</si>
  <si>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</si>
  <si>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</si>
  <si>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</si>
  <si>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</si>
  <si>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</si>
  <si>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</si>
  <si>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</si>
  <si>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</si>
  <si>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</si>
  <si>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</si>
  <si>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</si>
  <si>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</si>
  <si>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</si>
  <si>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</si>
  <si>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</si>
  <si>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</si>
  <si>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</si>
  <si>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</si>
  <si>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</si>
  <si>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</si>
  <si>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</si>
  <si>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</si>
  <si>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</si>
  <si>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</si>
  <si>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</si>
  <si>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</si>
  <si>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</si>
  <si>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</si>
  <si>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</si>
  <si>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</si>
  <si>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</si>
  <si>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</si>
  <si>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</si>
  <si>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</si>
  <si>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</si>
  <si>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</si>
  <si>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</si>
  <si>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</si>
  <si>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</si>
  <si>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</si>
  <si>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</si>
  <si>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</si>
  <si>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</si>
  <si>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</si>
  <si>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</si>
  <si>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</si>
  <si>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</si>
  <si>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</si>
  <si>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</si>
  <si>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</si>
  <si>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</si>
  <si>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</si>
  <si>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</si>
  <si>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</si>
  <si>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</si>
  <si>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</si>
  <si>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</si>
  <si>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</si>
  <si>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</si>
  <si>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</si>
  <si>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</si>
  <si>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</si>
  <si>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</si>
  <si>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</si>
  <si>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</si>
  <si>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</si>
  <si>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</si>
  <si>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</si>
  <si>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</si>
  <si>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</si>
  <si>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</si>
  <si>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</si>
  <si>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</si>
  <si>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</si>
  <si>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</si>
  <si>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</si>
  <si>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</si>
  <si>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</si>
  <si>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</si>
  <si>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</si>
  <si>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</si>
  <si>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</si>
  <si>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</si>
  <si>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</si>
  <si>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</si>
  <si>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</si>
  <si>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</si>
  <si>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</si>
  <si>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</si>
  <si>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</si>
  <si>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</si>
  <si>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</si>
  <si>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</si>
  <si>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</si>
  <si>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</si>
  <si>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</si>
  <si>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</si>
  <si>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</si>
  <si>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</si>
  <si>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</si>
  <si>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</si>
  <si>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</si>
  <si>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</si>
  <si>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</si>
  <si>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</si>
  <si>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</si>
  <si>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</si>
  <si>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</si>
  <si>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</si>
  <si>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</si>
  <si>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</si>
  <si>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</si>
  <si>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</si>
  <si>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</si>
  <si>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</si>
  <si>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</si>
  <si>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</si>
  <si>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</si>
  <si>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</si>
  <si>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</si>
  <si>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</si>
  <si>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</si>
  <si>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</si>
  <si>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</si>
  <si>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</si>
  <si>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</si>
  <si>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</si>
  <si>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</si>
  <si>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</si>
  <si>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</si>
  <si>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</si>
  <si>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</si>
  <si>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</si>
  <si>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</si>
  <si>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</si>
  <si>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</si>
  <si>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</si>
  <si>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</si>
  <si>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</si>
  <si>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</si>
  <si>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</si>
  <si>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</si>
  <si>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</si>
  <si>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</si>
  <si>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</si>
  <si>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</si>
  <si>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</si>
  <si>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</si>
  <si>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</si>
  <si>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</si>
  <si>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</si>
  <si>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</si>
  <si>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</si>
  <si>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</si>
  <si>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</si>
  <si>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</si>
  <si>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</si>
  <si>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</si>
  <si>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</si>
  <si>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</si>
  <si>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</si>
  <si>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</si>
  <si>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</si>
  <si>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</si>
  <si>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</si>
  <si>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</si>
  <si>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</si>
  <si>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</si>
  <si>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</si>
  <si>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</si>
  <si>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</si>
  <si>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</si>
  <si>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</si>
  <si>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</si>
  <si>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</si>
  <si>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</si>
  <si>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</si>
  <si>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</si>
  <si>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</si>
  <si>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</si>
  <si>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</si>
  <si>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</si>
  <si>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</si>
  <si>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</si>
  <si>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</si>
  <si>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</si>
  <si>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</si>
  <si>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</si>
  <si>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</si>
  <si>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</si>
  <si>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</si>
  <si>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</si>
  <si>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</si>
  <si>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</si>
  <si>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</si>
  <si>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</si>
  <si>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</si>
  <si>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</si>
  <si>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</si>
  <si>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</si>
  <si>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</si>
  <si>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</si>
  <si>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</si>
  <si>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</si>
  <si>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</si>
  <si>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</si>
  <si>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</si>
  <si>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</si>
  <si>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</si>
  <si>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</si>
  <si>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</si>
  <si>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</si>
  <si>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</si>
  <si>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</si>
  <si>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</si>
  <si>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</si>
  <si>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</si>
  <si>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</si>
  <si>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</si>
  <si>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</si>
  <si>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</si>
  <si>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</si>
  <si>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</si>
  <si>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</si>
  <si>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</si>
  <si>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</si>
  <si>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</si>
  <si>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</si>
  <si>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</si>
  <si>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</si>
  <si>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</si>
  <si>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</si>
  <si>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</si>
  <si>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</si>
  <si>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</si>
  <si>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</si>
  <si>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</si>
  <si>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</si>
  <si>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</si>
  <si>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</si>
  <si>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</si>
  <si>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</si>
  <si>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</si>
  <si>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</si>
  <si>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</si>
  <si>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</si>
  <si>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</si>
  <si>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</si>
  <si>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</si>
  <si>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</si>
  <si>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</si>
  <si>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</si>
  <si>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</si>
  <si>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</si>
  <si>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</si>
  <si>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</si>
  <si>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</si>
  <si>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</si>
  <si>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</si>
  <si>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</si>
  <si>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</si>
  <si>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</si>
  <si>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</si>
  <si>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</si>
  <si>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</si>
  <si>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</si>
  <si>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</si>
  <si>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</si>
  <si>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</si>
  <si>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</si>
  <si>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</si>
  <si>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</si>
  <si>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</si>
  <si>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</si>
  <si>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</si>
  <si>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</si>
  <si>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</si>
  <si>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</si>
  <si>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</si>
  <si>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</si>
  <si>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</si>
  <si>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</si>
  <si>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</si>
  <si>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</si>
  <si>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</si>
  <si>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</si>
  <si>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</si>
  <si>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</si>
  <si>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</si>
  <si>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</si>
  <si>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</si>
  <si>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</si>
  <si>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</si>
  <si>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</si>
  <si>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</si>
  <si>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</si>
  <si>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</si>
  <si>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</si>
  <si>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</si>
  <si>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</si>
  <si>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</si>
  <si>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</si>
  <si>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</si>
  <si>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</si>
  <si>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</si>
  <si>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</si>
  <si>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</si>
  <si>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</si>
  <si>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</si>
  <si>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</si>
  <si>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</si>
  <si>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</si>
  <si>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</si>
  <si>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</si>
  <si>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</si>
  <si>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</si>
  <si>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</si>
  <si>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</si>
  <si>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</si>
  <si>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</si>
  <si>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</si>
  <si>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</si>
  <si>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</si>
  <si>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</si>
  <si>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</si>
  <si>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</si>
  <si>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</si>
  <si>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</si>
  <si>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</si>
  <si>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</si>
  <si>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</si>
  <si>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</si>
  <si>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</si>
  <si>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</si>
  <si>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</si>
  <si>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</si>
  <si>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</si>
  <si>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</si>
  <si>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</si>
  <si>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</si>
  <si>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</si>
  <si>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</si>
  <si>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</si>
  <si>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</si>
  <si>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</si>
  <si>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</si>
  <si>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</si>
  <si>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</si>
  <si>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</si>
  <si>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</si>
  <si>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</si>
  <si>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</si>
  <si>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</si>
  <si>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</si>
  <si>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</si>
  <si>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</si>
  <si>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</si>
  <si>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</si>
  <si>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</si>
  <si>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</si>
  <si>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</si>
  <si>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</si>
  <si>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</si>
  <si>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</si>
  <si>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</si>
  <si>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</si>
  <si>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</si>
  <si>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</si>
  <si>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</si>
  <si>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</si>
  <si>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</si>
  <si>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</si>
  <si>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</si>
  <si>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</si>
  <si>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</si>
  <si>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</si>
  <si>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</si>
  <si>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</si>
  <si>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</si>
  <si>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</si>
  <si>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</si>
  <si>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</si>
  <si>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</si>
  <si>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</si>
  <si>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</si>
  <si>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</si>
  <si>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</si>
  <si>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</si>
  <si>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</si>
  <si>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</si>
  <si>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</si>
  <si>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</si>
  <si>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</si>
  <si>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</si>
  <si>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</si>
  <si>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</si>
  <si>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</si>
  <si>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</si>
  <si>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</si>
  <si>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</si>
  <si>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</si>
  <si>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</si>
  <si>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</si>
  <si>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</si>
  <si>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</si>
  <si>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</si>
  <si>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</si>
  <si>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</si>
  <si>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</si>
  <si>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</si>
  <si>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</si>
  <si>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</si>
  <si>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</si>
  <si>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</si>
  <si>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</si>
  <si>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</si>
  <si>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</si>
  <si>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</si>
  <si>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</si>
  <si>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</si>
  <si>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</si>
  <si>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</si>
  <si>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</si>
  <si>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</si>
  <si>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</si>
  <si>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</si>
  <si>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</si>
  <si>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</si>
  <si>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</si>
  <si>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</si>
  <si>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</si>
  <si>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</si>
  <si>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</si>
  <si>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</si>
  <si>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</si>
  <si>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</si>
  <si>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</si>
  <si>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</si>
  <si>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</si>
  <si>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</si>
  <si>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</si>
  <si>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</si>
  <si>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</si>
  <si>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</si>
  <si>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</si>
  <si>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</si>
  <si>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</si>
  <si>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</si>
  <si>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</si>
  <si>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</si>
  <si>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</si>
  <si>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</si>
  <si>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</si>
  <si>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</si>
  <si>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</si>
  <si>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</si>
  <si>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</si>
  <si>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</si>
  <si>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</si>
  <si>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</si>
  <si>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</si>
  <si>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</si>
  <si>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</si>
  <si>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</si>
  <si>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</si>
  <si>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</si>
  <si>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</si>
  <si>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</si>
  <si>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</si>
  <si>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</si>
  <si>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</si>
  <si>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</si>
  <si>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</si>
  <si>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</si>
  <si>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</si>
  <si>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</si>
  <si>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</si>
  <si>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</si>
  <si>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</si>
  <si>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</si>
  <si>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</si>
  <si>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</si>
  <si>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</si>
  <si>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</si>
  <si>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</si>
  <si>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</si>
  <si>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</si>
  <si>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</si>
  <si>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</si>
  <si>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</si>
  <si>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</si>
  <si>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</si>
  <si>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</si>
  <si>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</si>
  <si>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</si>
  <si>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</si>
  <si>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</si>
  <si>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</si>
  <si>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</si>
  <si>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</si>
  <si>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</si>
  <si>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</si>
  <si>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</si>
  <si>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</si>
  <si>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</si>
  <si>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</si>
  <si>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</si>
  <si>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</si>
  <si>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</si>
  <si>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</si>
  <si>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</si>
  <si>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</si>
  <si>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</si>
  <si>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</si>
  <si>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</si>
  <si>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</si>
  <si>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</si>
  <si>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</si>
  <si>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</si>
  <si>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</si>
  <si>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</si>
  <si>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</si>
  <si>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</si>
  <si>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</si>
  <si>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</si>
  <si>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</si>
  <si>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</si>
  <si>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</si>
  <si>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</si>
  <si>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</si>
  <si>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</si>
  <si>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</si>
  <si>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</si>
  <si>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</si>
  <si>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</si>
  <si>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</si>
  <si>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</si>
  <si>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</si>
  <si>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</si>
  <si>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</si>
  <si>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</si>
  <si>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</si>
  <si>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</si>
  <si>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</si>
  <si>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</si>
  <si>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</si>
  <si>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</si>
  <si>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</si>
  <si>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</si>
  <si>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</si>
  <si>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</si>
  <si>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</si>
  <si>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</si>
  <si>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</si>
  <si>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</si>
  <si>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</si>
  <si>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</si>
  <si>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</si>
  <si>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</si>
  <si>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</si>
  <si>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</si>
  <si>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</si>
  <si>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</si>
  <si>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</si>
  <si>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</si>
  <si>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</si>
  <si>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</si>
  <si>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</si>
  <si>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</si>
  <si>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</si>
  <si>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</si>
  <si>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</si>
  <si>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</si>
  <si>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</si>
  <si>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</si>
  <si>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</si>
  <si>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</si>
  <si>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</si>
  <si>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</si>
  <si>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</si>
  <si>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</si>
  <si>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</si>
  <si>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</si>
  <si>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</si>
  <si>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</si>
  <si>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</si>
  <si>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</si>
  <si>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</si>
  <si>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</si>
  <si>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</si>
  <si>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</si>
  <si>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</si>
  <si>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</si>
  <si>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</si>
  <si>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</si>
  <si>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</si>
  <si>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</si>
  <si>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</si>
  <si>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</si>
  <si>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</si>
  <si>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</si>
  <si>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</si>
  <si>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</si>
  <si>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</si>
  <si>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</si>
  <si>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</si>
  <si>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</si>
  <si>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</si>
  <si>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</si>
  <si>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</si>
  <si>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</si>
  <si>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</si>
  <si>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</si>
  <si>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</si>
  <si>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</si>
  <si>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</si>
  <si>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</si>
  <si>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</si>
  <si>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</si>
  <si>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</si>
  <si>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</si>
  <si>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</si>
  <si>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</si>
  <si>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</si>
  <si>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</si>
  <si>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</si>
  <si>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</si>
  <si>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</si>
  <si>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</si>
  <si>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</si>
  <si>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</si>
  <si>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</si>
  <si>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</si>
  <si>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</si>
  <si>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</si>
  <si>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</si>
  <si>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</si>
  <si>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</si>
  <si>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</si>
  <si>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</si>
  <si>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</si>
  <si>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</si>
  <si>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</si>
  <si>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</si>
  <si>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</si>
  <si>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</si>
  <si>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</si>
  <si>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</si>
  <si>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</si>
  <si>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</si>
  <si>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</si>
  <si>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</si>
  <si>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</si>
  <si>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</si>
  <si>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</si>
  <si>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</si>
  <si>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</si>
  <si>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</si>
  <si>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</si>
  <si>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</si>
  <si>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</si>
  <si>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</si>
  <si>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</si>
  <si>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</si>
  <si>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</si>
  <si>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</si>
  <si>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</si>
  <si>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</si>
  <si>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</si>
  <si>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</si>
  <si>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</si>
  <si>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</si>
  <si>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</si>
  <si>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</si>
  <si>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</si>
  <si>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</si>
  <si>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</si>
  <si>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</si>
  <si>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</si>
  <si>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</si>
  <si>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</si>
  <si>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</si>
  <si>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</si>
  <si>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</si>
  <si>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</si>
  <si>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</si>
  <si>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</si>
  <si>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</si>
  <si>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</si>
  <si>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</si>
  <si>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</si>
  <si>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</si>
  <si>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</si>
  <si>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</si>
  <si>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</si>
  <si>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</si>
  <si>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</si>
  <si>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</si>
  <si>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</si>
  <si>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</si>
  <si>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</si>
  <si>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</si>
  <si>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</si>
  <si>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</si>
  <si>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</si>
  <si>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</si>
  <si>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</si>
  <si>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</si>
  <si>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</si>
  <si>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</si>
  <si>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</si>
  <si>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</si>
  <si>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</si>
  <si>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</si>
  <si>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</si>
  <si>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</si>
  <si>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</si>
  <si>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</si>
  <si>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</si>
  <si>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</si>
  <si>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</si>
  <si>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</si>
  <si>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</si>
  <si>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</si>
  <si>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</si>
  <si>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</si>
  <si>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</si>
  <si>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</si>
  <si>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</si>
  <si>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</si>
  <si>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</si>
  <si>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</si>
  <si>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</si>
  <si>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</si>
  <si>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</si>
  <si>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</si>
  <si>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</si>
  <si>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</si>
  <si>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</si>
  <si>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</si>
  <si>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</si>
  <si>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</si>
  <si>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</si>
  <si>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</si>
  <si>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</si>
  <si>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</si>
  <si>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</si>
  <si>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</si>
  <si>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</si>
  <si>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</si>
  <si>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</si>
  <si>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</si>
  <si>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</si>
  <si>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</si>
  <si>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</si>
  <si>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</si>
  <si>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</si>
  <si>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</si>
  <si>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</si>
  <si>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</si>
  <si>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</si>
  <si>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</si>
  <si>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</si>
  <si>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</si>
  <si>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</si>
  <si>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</si>
  <si>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</si>
  <si>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</si>
  <si>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</si>
  <si>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</si>
  <si>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</si>
  <si>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</si>
  <si>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</si>
  <si>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</si>
  <si>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</si>
  <si>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</si>
  <si>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</si>
  <si>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</si>
  <si>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</si>
  <si>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</si>
  <si>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</si>
  <si>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</si>
  <si>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</si>
  <si>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</si>
  <si>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</si>
  <si>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</si>
  <si>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</si>
  <si>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</si>
  <si>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</si>
  <si>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</si>
  <si>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</si>
  <si>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</si>
  <si>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</si>
  <si>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</si>
  <si>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</si>
  <si>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</si>
  <si>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</si>
  <si>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</si>
  <si>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</si>
  <si>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</si>
  <si>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</si>
  <si>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</si>
  <si>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</si>
  <si>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</si>
  <si>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</si>
  <si>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</si>
  <si>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</si>
  <si>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</si>
  <si>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</si>
  <si>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</si>
  <si>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</si>
  <si>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</si>
  <si>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</si>
  <si>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</si>
  <si>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</si>
  <si>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</si>
  <si>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</si>
  <si>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</si>
  <si>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</si>
  <si>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</si>
  <si>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</si>
  <si>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</si>
  <si>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</si>
  <si>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</si>
  <si>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</si>
  <si>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</si>
  <si>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</si>
  <si>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</si>
  <si>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</si>
  <si>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</si>
  <si>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</si>
  <si>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</si>
  <si>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</si>
  <si>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</si>
  <si>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</si>
  <si>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</si>
  <si>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</si>
  <si>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</si>
  <si>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</si>
  <si>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</si>
  <si>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</si>
  <si>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</si>
  <si>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</si>
  <si>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</si>
  <si>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</si>
  <si>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</si>
  <si>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</si>
  <si>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</si>
  <si>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</si>
  <si>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</si>
  <si>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</si>
  <si>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</si>
  <si>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</si>
  <si>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</si>
  <si>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</si>
  <si>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</si>
  <si>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</si>
  <si>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</si>
  <si>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</si>
  <si>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</si>
  <si>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</si>
  <si>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</si>
  <si>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</si>
  <si>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</si>
  <si>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</si>
  <si>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</si>
  <si>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</si>
  <si>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</si>
  <si>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</si>
  <si>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</si>
  <si>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</si>
  <si>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</si>
  <si>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</si>
  <si>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</si>
  <si>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</si>
  <si>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</si>
  <si>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</si>
  <si>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</si>
  <si>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</si>
  <si>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</si>
  <si>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</si>
  <si>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</si>
  <si>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</si>
  <si>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</si>
  <si>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</si>
  <si>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</si>
  <si>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</si>
  <si>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</si>
  <si>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</si>
  <si>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</si>
  <si>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</si>
  <si>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</si>
  <si>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</si>
  <si>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</si>
  <si>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</si>
  <si>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</si>
  <si>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</si>
  <si>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</si>
  <si>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</si>
  <si>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</si>
  <si>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</si>
  <si>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</si>
  <si>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</si>
  <si>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</si>
  <si>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</si>
  <si>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</si>
  <si>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</si>
  <si>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</si>
  <si>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</si>
  <si>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</si>
  <si>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</si>
  <si>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</si>
  <si>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</si>
  <si>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</si>
  <si>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</si>
  <si>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</si>
  <si>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</si>
  <si>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</si>
  <si>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</si>
  <si>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</si>
  <si>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</si>
  <si>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</si>
  <si>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</si>
  <si>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</si>
  <si>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</si>
  <si>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</si>
  <si>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</si>
  <si>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</si>
  <si>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</si>
  <si>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</si>
  <si>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</si>
  <si>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</si>
  <si>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</si>
  <si>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</si>
  <si>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</si>
  <si>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</si>
  <si>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</si>
  <si>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</si>
  <si>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</si>
  <si>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</si>
  <si>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</si>
  <si>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</si>
  <si>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</si>
  <si>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</si>
  <si>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</si>
  <si>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</si>
  <si>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</si>
  <si>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</si>
  <si>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</si>
  <si>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</si>
  <si>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</si>
  <si>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</si>
  <si>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</si>
  <si>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</si>
  <si>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</si>
  <si>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</si>
  <si>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</si>
  <si>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</si>
  <si>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</si>
  <si>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</si>
  <si>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</si>
  <si>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</si>
  <si>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</si>
  <si>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</si>
  <si>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</si>
  <si>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</si>
  <si>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</si>
  <si>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</si>
  <si>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</si>
  <si>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</si>
  <si>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</si>
  <si>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</si>
  <si>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</si>
  <si>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</si>
  <si>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</si>
  <si>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</si>
  <si>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</si>
  <si>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</si>
  <si>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</si>
  <si>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</si>
  <si>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</si>
  <si>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</si>
  <si>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</si>
  <si>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</si>
  <si>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</si>
  <si>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</si>
  <si>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</si>
  <si>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</si>
  <si>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</si>
  <si>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</si>
  <si>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</si>
  <si>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</si>
  <si>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</si>
  <si>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</si>
  <si>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</si>
  <si>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</si>
  <si>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</si>
  <si>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</si>
  <si>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</si>
  <si>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</si>
  <si>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</si>
  <si>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</si>
  <si>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</si>
  <si>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</si>
  <si>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</si>
  <si>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</si>
  <si>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</si>
  <si>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</si>
  <si>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</si>
  <si>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</si>
  <si>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</si>
  <si>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</si>
  <si>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</si>
  <si>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</si>
  <si>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</si>
  <si>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</si>
  <si>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</si>
  <si>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</si>
  <si>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</si>
  <si>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</si>
  <si>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</si>
  <si>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</si>
  <si>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</si>
  <si>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</si>
  <si>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</si>
  <si>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</si>
  <si>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</si>
  <si>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</si>
  <si>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</si>
  <si>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</si>
  <si>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</si>
  <si>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</si>
  <si>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</si>
  <si>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</si>
  <si>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</si>
  <si>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</si>
  <si>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</si>
  <si>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</si>
  <si>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</si>
  <si>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</si>
  <si>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</si>
  <si>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</si>
  <si>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</si>
  <si>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</si>
  <si>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</si>
  <si>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</si>
  <si>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</si>
  <si>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</si>
  <si>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</si>
  <si>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</si>
  <si>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</si>
  <si>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</si>
  <si>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</si>
  <si>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</si>
  <si>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</si>
  <si>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</si>
  <si>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</si>
  <si>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</si>
  <si>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</si>
  <si>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</si>
  <si>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</si>
  <si>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</si>
  <si>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</si>
  <si>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</si>
  <si>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</si>
  <si>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</si>
  <si>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</si>
  <si>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</si>
  <si>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</si>
  <si>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</si>
  <si>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</si>
  <si>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</si>
  <si>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</si>
  <si>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</si>
  <si>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</si>
  <si>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</si>
  <si>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</si>
  <si>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</si>
  <si>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</si>
  <si>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</si>
  <si>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</si>
  <si>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</si>
  <si>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</si>
  <si>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</si>
  <si>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</si>
  <si>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</si>
  <si>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</si>
  <si>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</si>
  <si>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</si>
  <si>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</si>
  <si>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</si>
  <si>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</si>
  <si>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</si>
  <si>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</si>
  <si>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</si>
  <si>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</si>
  <si>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</si>
  <si>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</si>
  <si>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</si>
  <si>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</si>
  <si>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</si>
  <si>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</si>
  <si>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</si>
  <si>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</si>
  <si>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</si>
  <si>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</si>
  <si>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</si>
  <si>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</si>
  <si>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</si>
  <si>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</si>
  <si>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</si>
  <si>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</si>
  <si>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</si>
  <si>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</si>
  <si>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</si>
  <si>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</si>
  <si>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</si>
  <si>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</si>
  <si>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</si>
  <si>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</si>
  <si>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</si>
  <si>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</si>
  <si>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</si>
  <si>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</si>
  <si>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</si>
  <si>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</si>
  <si>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</si>
  <si>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</si>
  <si>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</si>
  <si>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</si>
  <si>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</si>
  <si>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</si>
  <si>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</si>
  <si>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</si>
  <si>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</si>
  <si>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</si>
  <si>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</si>
  <si>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</si>
  <si>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</si>
  <si>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</si>
  <si>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</si>
  <si>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</si>
  <si>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</si>
  <si>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</si>
  <si>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</si>
  <si>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</si>
  <si>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</si>
  <si>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</si>
  <si>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</si>
  <si>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</si>
  <si>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</si>
  <si>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</si>
  <si>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</si>
  <si>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</si>
  <si>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</si>
  <si>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</si>
  <si>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</si>
  <si>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</si>
  <si>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</si>
  <si>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</si>
  <si>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</si>
  <si>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</si>
  <si>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</si>
  <si>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</si>
  <si>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</si>
  <si>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</si>
  <si>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</si>
  <si>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</si>
  <si>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</si>
  <si>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</si>
  <si>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</si>
  <si>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</si>
  <si>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</si>
  <si>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</si>
  <si>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</si>
  <si>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</si>
  <si>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</si>
  <si>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</si>
  <si>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</si>
  <si>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</si>
  <si>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</si>
  <si>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</si>
  <si>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</si>
  <si>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</si>
  <si>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</si>
  <si>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</si>
  <si>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</si>
  <si>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</si>
  <si>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</si>
  <si>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</si>
  <si>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</si>
  <si>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</si>
  <si>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</si>
  <si>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</si>
  <si>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</si>
  <si>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</si>
  <si>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</si>
  <si>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</si>
  <si>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</si>
  <si>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</si>
  <si>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</si>
  <si>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</si>
  <si>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</si>
  <si>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</si>
  <si>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</si>
  <si>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</si>
  <si>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</si>
  <si>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</si>
  <si>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</si>
  <si>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</si>
  <si>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</si>
  <si>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</si>
  <si>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</si>
  <si>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</si>
  <si>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</si>
  <si>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</si>
  <si>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</si>
  <si>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</si>
  <si>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</si>
  <si>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</si>
  <si>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</si>
  <si>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</si>
  <si>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</si>
  <si>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</si>
  <si>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</si>
  <si>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</si>
  <si>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</si>
  <si>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</si>
  <si>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</si>
  <si>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</si>
  <si>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</si>
  <si>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</si>
  <si>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</si>
  <si>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</si>
  <si>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</si>
  <si>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</si>
  <si>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</si>
  <si>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</si>
  <si>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</si>
  <si>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</si>
  <si>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</si>
  <si>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</si>
  <si>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</si>
  <si>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</si>
  <si>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</si>
  <si>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</si>
  <si>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</si>
  <si>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</si>
  <si>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</si>
  <si>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</si>
  <si>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</si>
  <si>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</si>
  <si>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</si>
  <si>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</si>
  <si>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</si>
  <si>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</si>
  <si>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</si>
  <si>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</si>
  <si>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</si>
  <si>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</si>
  <si>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</si>
  <si>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</si>
  <si>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</si>
  <si>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</si>
  <si>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</si>
  <si>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</si>
  <si>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</si>
  <si>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</si>
  <si>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</si>
  <si>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</si>
  <si>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</si>
  <si>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</si>
  <si>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</si>
  <si>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</si>
  <si>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</si>
  <si>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</si>
  <si>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</si>
  <si>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</si>
  <si>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</si>
  <si>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</si>
  <si>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</si>
  <si>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</si>
  <si>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</si>
  <si>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</si>
  <si>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</si>
  <si>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</si>
  <si>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</si>
  <si>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</si>
  <si>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</si>
  <si>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</si>
  <si>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</si>
  <si>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</si>
  <si>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</si>
  <si>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</si>
  <si>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</si>
  <si>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</si>
  <si>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</si>
  <si>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</si>
  <si>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</si>
  <si>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</si>
  <si>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</si>
  <si>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</si>
  <si>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</si>
  <si>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</si>
  <si>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</si>
  <si>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</si>
  <si>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</si>
  <si>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</si>
  <si>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</si>
  <si>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</si>
  <si>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</si>
  <si>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</si>
  <si>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</si>
  <si>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</si>
  <si>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</si>
  <si>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</si>
  <si>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</si>
  <si>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</si>
  <si>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</si>
  <si>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</si>
  <si>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</si>
  <si>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</si>
  <si>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</si>
  <si>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</si>
  <si>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</si>
  <si>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</si>
  <si>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</si>
  <si>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</si>
  <si>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</si>
  <si>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</si>
  <si>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</si>
  <si>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</si>
  <si>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</si>
  <si>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</si>
  <si>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</si>
  <si>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</si>
  <si>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</si>
  <si>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</si>
  <si>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</si>
  <si>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</si>
  <si>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</si>
  <si>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</si>
  <si>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</si>
  <si>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</si>
  <si>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</si>
  <si>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</si>
  <si>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</si>
  <si>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</si>
  <si>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</si>
  <si>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</si>
  <si>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</si>
  <si>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</si>
  <si>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</si>
  <si>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</si>
  <si>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</si>
  <si>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</si>
  <si>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</si>
  <si>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</si>
  <si>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</si>
  <si>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</si>
  <si>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</si>
  <si>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</si>
  <si>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</si>
  <si>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</si>
  <si>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</si>
  <si>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</si>
  <si>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</si>
  <si>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</si>
  <si>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</si>
  <si>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</si>
  <si>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</si>
  <si>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</si>
  <si>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</si>
  <si>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</si>
  <si>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</si>
  <si>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</si>
  <si>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</si>
  <si>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</si>
  <si>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</si>
  <si>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</si>
  <si>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</si>
  <si>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</si>
  <si>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</si>
  <si>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</si>
  <si>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</si>
  <si>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</si>
  <si>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</si>
  <si>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</si>
  <si>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</si>
  <si>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</si>
  <si>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</si>
  <si>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</si>
  <si>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</si>
  <si>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</si>
  <si>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</si>
  <si>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</si>
  <si>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</si>
  <si>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</si>
  <si>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</si>
  <si>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</si>
  <si>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</si>
  <si>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</si>
  <si>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</si>
  <si>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</si>
  <si>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</si>
  <si>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</si>
  <si>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</si>
  <si>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</si>
  <si>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</si>
  <si>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</si>
  <si>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</si>
  <si>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</si>
  <si>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</si>
  <si>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</si>
  <si>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</si>
  <si>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</si>
  <si>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</si>
  <si>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</si>
  <si>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</si>
  <si>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</si>
  <si>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</si>
  <si>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</si>
  <si>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</si>
  <si>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</si>
  <si>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</si>
  <si>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</si>
  <si>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</si>
  <si>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</si>
  <si>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</si>
  <si>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</si>
  <si>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</si>
  <si>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</si>
  <si>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</si>
  <si>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</si>
  <si>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</si>
  <si>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</si>
  <si>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</si>
  <si>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</si>
  <si>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</si>
  <si>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</si>
  <si>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</si>
  <si>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</si>
  <si>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</si>
  <si>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</si>
  <si>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</si>
  <si>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</si>
  <si>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</si>
  <si>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</si>
  <si>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</si>
  <si>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</si>
  <si>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</si>
  <si>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</si>
  <si>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</si>
  <si>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</si>
  <si>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</si>
  <si>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</si>
  <si>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</si>
  <si>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</si>
  <si>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</si>
  <si>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</si>
  <si>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</si>
  <si>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</si>
  <si>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</si>
  <si>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</si>
  <si>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</si>
  <si>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</si>
  <si>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</si>
  <si>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</si>
  <si>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</si>
  <si>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</si>
  <si>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</si>
  <si>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</si>
  <si>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</si>
  <si>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</si>
  <si>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</si>
  <si>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</si>
  <si>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</si>
  <si>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</si>
  <si>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</si>
  <si>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</si>
  <si>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</si>
  <si>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</si>
  <si>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</si>
  <si>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</si>
  <si>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</si>
  <si>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</si>
  <si>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</si>
  <si>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</si>
  <si>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</si>
  <si>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</si>
  <si>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</si>
  <si>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</si>
  <si>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</si>
  <si>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</si>
  <si>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</si>
  <si>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</si>
  <si>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</si>
  <si>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</si>
  <si>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</si>
  <si>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</si>
  <si>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</si>
  <si>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</si>
  <si>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</si>
  <si>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</si>
  <si>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</si>
  <si>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</si>
  <si>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</si>
  <si>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</si>
  <si>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</si>
  <si>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</si>
  <si>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</si>
  <si>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</si>
  <si>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</si>
  <si>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</si>
  <si>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</si>
  <si>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</si>
  <si>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</si>
  <si>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</si>
  <si>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</si>
  <si>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</si>
  <si>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</si>
  <si>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</si>
  <si>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</si>
  <si>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</si>
  <si>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</si>
  <si>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</si>
  <si>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</si>
  <si>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</si>
  <si>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</si>
  <si>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</si>
  <si>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</si>
  <si>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</si>
  <si>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</si>
  <si>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</si>
  <si>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</si>
  <si>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</si>
  <si>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</si>
  <si>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</si>
  <si>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</si>
  <si>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</si>
  <si>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</si>
  <si>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</si>
  <si>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</si>
  <si>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</si>
  <si>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</si>
  <si>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</si>
  <si>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</si>
  <si>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</si>
  <si>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</si>
  <si>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</si>
  <si>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</si>
  <si>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</si>
  <si>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</si>
  <si>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</si>
  <si>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</si>
  <si>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</si>
  <si>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</si>
  <si>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</si>
  <si>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</si>
  <si>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</si>
  <si>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</si>
  <si>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</si>
  <si>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</si>
  <si>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</si>
  <si>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</si>
  <si>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</si>
  <si>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</si>
  <si>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</si>
  <si>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</si>
  <si>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</si>
  <si>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</si>
  <si>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</si>
  <si>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</si>
  <si>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</si>
  <si>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</si>
  <si>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</si>
  <si>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</si>
  <si>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</si>
  <si>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</si>
  <si>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</si>
  <si>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</si>
  <si>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</si>
  <si>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</si>
  <si>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</si>
  <si>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</si>
  <si>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</si>
  <si>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</si>
  <si>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</si>
  <si>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</si>
  <si>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</si>
  <si>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</si>
  <si>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</si>
  <si>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</si>
  <si>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</si>
  <si>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</si>
  <si>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</si>
  <si>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</si>
  <si>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</si>
  <si>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</si>
  <si>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</si>
  <si>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</si>
  <si>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</si>
  <si>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</si>
  <si>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</si>
  <si>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</si>
  <si>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</si>
  <si>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</si>
  <si>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</si>
  <si>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</si>
  <si>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</si>
  <si>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</si>
  <si>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</si>
  <si>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</si>
  <si>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</si>
  <si>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</si>
  <si>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</si>
  <si>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</si>
  <si>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</si>
  <si>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</si>
  <si>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</si>
  <si>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</si>
  <si>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</si>
  <si>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</si>
  <si>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</si>
  <si>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</si>
  <si>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</si>
  <si>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</si>
  <si>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</si>
  <si>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</si>
  <si>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</si>
  <si>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</si>
  <si>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</si>
  <si>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</si>
  <si>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</si>
  <si>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</si>
  <si>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</si>
  <si>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</si>
  <si>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</si>
  <si>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</si>
  <si>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</si>
  <si>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</si>
  <si>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</si>
  <si>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</si>
  <si>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</si>
  <si>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</si>
  <si>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</si>
  <si>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</si>
  <si>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</si>
  <si>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</si>
  <si>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</si>
  <si>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</si>
  <si>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</si>
  <si>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</si>
  <si>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</si>
  <si>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</si>
  <si>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</si>
  <si>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</si>
  <si>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</si>
  <si>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</si>
  <si>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</si>
  <si>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</si>
  <si>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</si>
  <si>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</si>
  <si>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</si>
  <si>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</si>
  <si>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</si>
  <si>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</si>
  <si>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</si>
  <si>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</si>
  <si>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</si>
  <si>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</si>
  <si>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</si>
  <si>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</si>
  <si>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</si>
  <si>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</si>
  <si>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</si>
  <si>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</si>
  <si>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</si>
  <si>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</si>
  <si>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</si>
  <si>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</si>
  <si>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</si>
  <si>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</si>
  <si>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</si>
  <si>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</si>
  <si>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</si>
  <si>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</si>
  <si>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</si>
  <si>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</si>
  <si>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</si>
  <si>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</si>
  <si>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</si>
  <si>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</si>
  <si>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</si>
  <si>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</si>
  <si>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</si>
  <si>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</si>
  <si>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</si>
  <si>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</si>
  <si>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</si>
  <si>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</si>
  <si>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</si>
  <si>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</si>
  <si>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</si>
  <si>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</si>
  <si>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</si>
  <si>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</si>
  <si>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</si>
  <si>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</si>
  <si>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</si>
  <si>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</si>
  <si>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</si>
  <si>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</si>
  <si>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</si>
  <si>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</si>
  <si>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</si>
  <si>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</si>
  <si>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</si>
  <si>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</si>
  <si>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</si>
  <si>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</si>
  <si>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</si>
  <si>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</si>
  <si>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</si>
  <si>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</si>
  <si>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</si>
  <si>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</si>
  <si>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</si>
  <si>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</si>
  <si>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</si>
  <si>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</si>
  <si>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</si>
  <si>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</si>
  <si>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</si>
  <si>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</si>
  <si>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</si>
  <si>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</si>
  <si>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</si>
  <si>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</si>
  <si>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</si>
  <si>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</si>
  <si>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</si>
  <si>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</si>
  <si>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</si>
  <si>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</si>
  <si>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</si>
  <si>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</si>
  <si>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</si>
  <si>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</si>
  <si>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</si>
  <si>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</si>
  <si>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</si>
  <si>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</si>
  <si>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</si>
  <si>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</si>
  <si>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</si>
  <si>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</si>
  <si>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</si>
  <si>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</si>
  <si>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</si>
  <si>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</si>
  <si>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</si>
  <si>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</si>
  <si>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</si>
  <si>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</si>
  <si>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</si>
  <si>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</si>
  <si>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</si>
  <si>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</si>
  <si>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</si>
  <si>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</si>
  <si>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</si>
  <si>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</si>
  <si>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</si>
  <si>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</si>
  <si>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</si>
  <si>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</si>
  <si>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</si>
  <si>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</si>
  <si>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</si>
  <si>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</si>
  <si>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</si>
  <si>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</si>
  <si>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</si>
  <si>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</si>
  <si>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</si>
  <si>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</si>
  <si>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</si>
  <si>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</si>
  <si>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</si>
  <si>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</si>
  <si>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</si>
  <si>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</si>
  <si>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</si>
  <si>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</si>
  <si>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</si>
  <si>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</si>
  <si>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</si>
  <si>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</si>
  <si>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</si>
  <si>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</si>
  <si>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</si>
  <si>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</si>
  <si>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</si>
  <si>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</si>
  <si>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</si>
  <si>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</si>
  <si>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</si>
  <si>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</si>
  <si>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</si>
  <si>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</si>
  <si>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</si>
  <si>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</si>
  <si>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</si>
  <si>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</si>
  <si>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</si>
  <si>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</si>
  <si>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</si>
  <si>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</si>
  <si>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</si>
  <si>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</si>
  <si>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</si>
  <si>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</si>
  <si>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</si>
  <si>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</si>
  <si>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</si>
  <si>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</si>
  <si>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</si>
  <si>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</si>
  <si>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</si>
  <si>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</si>
  <si>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</si>
  <si>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</si>
  <si>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</si>
  <si>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</si>
  <si>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</si>
  <si>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</si>
  <si>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</si>
  <si>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</si>
  <si>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</si>
  <si>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</si>
  <si>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</si>
  <si>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</si>
  <si>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</si>
  <si>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</si>
  <si>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</si>
  <si>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</si>
  <si>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</si>
  <si>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</si>
  <si>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</si>
  <si>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</si>
  <si>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</si>
  <si>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</si>
  <si>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</si>
  <si>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</si>
  <si>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</si>
  <si>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</si>
  <si>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</si>
  <si>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</si>
  <si>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</si>
  <si>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</si>
  <si>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</si>
  <si>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</si>
  <si>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</si>
  <si>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</si>
  <si>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</si>
  <si>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</si>
  <si>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</si>
  <si>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</si>
  <si>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</si>
  <si>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</si>
  <si>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</si>
  <si>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</si>
  <si>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</si>
  <si>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</si>
  <si>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</si>
  <si>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</si>
  <si>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</si>
  <si>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</si>
  <si>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</si>
  <si>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</si>
  <si>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</si>
  <si>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</si>
  <si>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</si>
  <si>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</si>
  <si>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</si>
  <si>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</si>
  <si>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</si>
  <si>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</si>
  <si>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</si>
  <si>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</si>
  <si>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</si>
  <si>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</si>
  <si>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</si>
  <si>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</si>
  <si>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</si>
  <si>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</si>
  <si>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</si>
  <si>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</si>
  <si>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</si>
  <si>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</si>
  <si>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</si>
  <si>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</si>
  <si>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</si>
  <si>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</si>
  <si>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</si>
  <si>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</si>
  <si>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</si>
  <si>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</si>
  <si>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</si>
  <si>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</si>
  <si>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</si>
  <si>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</si>
  <si>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</si>
  <si>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</si>
  <si>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</si>
  <si>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</si>
  <si>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</si>
  <si>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</si>
  <si>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</si>
  <si>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</si>
  <si>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</si>
  <si>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</si>
  <si>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</si>
  <si>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</si>
  <si>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</si>
  <si>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</si>
  <si>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</si>
  <si>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</si>
  <si>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</si>
  <si>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</si>
  <si>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</si>
  <si>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</si>
  <si>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</si>
  <si>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</si>
  <si>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</si>
  <si>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</si>
  <si>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</si>
  <si>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</si>
  <si>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</si>
  <si>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</si>
  <si>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</si>
  <si>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</si>
  <si>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</si>
  <si>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</si>
  <si>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</si>
  <si>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</si>
  <si>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</si>
  <si>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</si>
  <si>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</si>
  <si>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</si>
  <si>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</si>
  <si>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</si>
  <si>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</si>
  <si>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</si>
  <si>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</si>
  <si>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</si>
  <si>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</si>
  <si>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</si>
  <si>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</si>
  <si>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</si>
  <si>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</si>
  <si>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</si>
  <si>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</si>
  <si>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</si>
  <si>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</si>
  <si>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</si>
  <si>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</si>
  <si>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</si>
  <si>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</si>
  <si>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</si>
  <si>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</si>
  <si>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</si>
  <si>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</si>
  <si>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</si>
  <si>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</si>
  <si>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</si>
  <si>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</si>
  <si>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</si>
  <si>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</si>
  <si>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</si>
  <si>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</si>
  <si>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</si>
  <si>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</si>
  <si>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</si>
  <si>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</si>
  <si>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</si>
  <si>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</si>
  <si>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</si>
  <si>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</si>
  <si>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</si>
  <si>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</si>
  <si>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</si>
  <si>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</si>
  <si>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</si>
  <si>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</si>
  <si>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</si>
  <si>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</si>
  <si>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</si>
  <si>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</si>
  <si>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</si>
  <si>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</si>
  <si>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</si>
  <si>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</si>
  <si>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</si>
  <si>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</si>
  <si>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</si>
  <si>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</si>
  <si>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</si>
  <si>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</si>
  <si>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</si>
  <si>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</si>
  <si>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</si>
  <si>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</si>
  <si>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</si>
  <si>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</si>
  <si>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</si>
  <si>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</si>
  <si>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</si>
  <si>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</si>
  <si>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</si>
  <si>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</si>
  <si>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</si>
  <si>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</si>
  <si>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</si>
  <si>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</si>
  <si>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</si>
  <si>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</si>
  <si>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</si>
  <si>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</si>
  <si>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</si>
  <si>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</si>
  <si>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</si>
  <si>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</si>
  <si>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</si>
  <si>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</si>
  <si>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</si>
  <si>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</si>
  <si>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</si>
  <si>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</si>
  <si>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</si>
  <si>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</si>
  <si>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</si>
  <si>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</si>
  <si>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</si>
  <si>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</si>
  <si>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</si>
  <si>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</si>
  <si>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</si>
  <si>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</si>
  <si>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</si>
  <si>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</si>
  <si>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</si>
  <si>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</si>
  <si>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</si>
  <si>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</si>
  <si>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</si>
  <si>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</si>
  <si>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</si>
  <si>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</si>
  <si>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</si>
  <si>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</si>
  <si>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</si>
  <si>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</si>
  <si>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</si>
  <si>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</si>
  <si>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</si>
  <si>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</si>
  <si>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</si>
  <si>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</si>
  <si>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</si>
  <si>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</si>
  <si>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</si>
  <si>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</si>
  <si>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</si>
  <si>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</si>
  <si>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</si>
  <si>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</si>
  <si>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</si>
  <si>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</si>
  <si>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</si>
  <si>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</si>
  <si>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</si>
  <si>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</si>
  <si>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</si>
  <si>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</si>
  <si>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</si>
  <si>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</si>
  <si>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</si>
  <si>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</si>
  <si>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</si>
  <si>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</si>
  <si>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</si>
  <si>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</si>
  <si>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</si>
  <si>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</si>
  <si>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</si>
  <si>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</si>
  <si>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</si>
  <si>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</si>
  <si>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</si>
  <si>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</si>
  <si>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</si>
  <si>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</si>
  <si>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</si>
  <si>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</si>
  <si>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</si>
  <si>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</si>
  <si>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</si>
  <si>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</si>
  <si>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</si>
  <si>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</si>
  <si>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</si>
  <si>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</si>
  <si>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</si>
  <si>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</si>
  <si>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</si>
  <si>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</si>
  <si>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</si>
  <si>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</si>
  <si>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</si>
  <si>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</si>
  <si>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</si>
  <si>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</si>
  <si>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</si>
  <si>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</si>
  <si>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</si>
  <si>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</si>
  <si>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</si>
  <si>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</si>
  <si>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</si>
  <si>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</si>
  <si>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</si>
  <si>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</si>
  <si>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</si>
  <si>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</si>
  <si>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</si>
  <si>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</si>
  <si>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</si>
  <si>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</si>
  <si>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</si>
  <si>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</si>
  <si>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</si>
  <si>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</si>
  <si>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</si>
  <si>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</si>
  <si>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</si>
  <si>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</si>
  <si>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</si>
  <si>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</si>
  <si>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</si>
  <si>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</si>
  <si>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</si>
  <si>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</si>
  <si>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</si>
  <si>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</si>
  <si>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</si>
  <si>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</si>
  <si>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</si>
  <si>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</si>
  <si>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</si>
  <si>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</si>
  <si>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</si>
  <si>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</si>
  <si>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</si>
  <si>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</si>
  <si>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</si>
  <si>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</si>
  <si>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</si>
  <si>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</si>
  <si>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</si>
  <si>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</si>
  <si>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</si>
  <si>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</si>
  <si>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</si>
  <si>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</si>
  <si>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</si>
  <si>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</si>
  <si>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</si>
  <si>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</si>
  <si>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</si>
  <si>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</si>
  <si>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</si>
  <si>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</si>
  <si>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</si>
  <si>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</si>
  <si>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</si>
  <si>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</si>
  <si>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</si>
  <si>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</si>
  <si>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</si>
  <si>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</si>
  <si>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</si>
  <si>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</si>
  <si>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</si>
  <si>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</si>
  <si>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</si>
  <si>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</si>
  <si>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</si>
  <si>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</si>
  <si>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</si>
  <si>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</si>
  <si>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</si>
  <si>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</si>
  <si>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</si>
  <si>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</si>
  <si>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</si>
  <si>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</si>
  <si>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</si>
  <si>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</si>
  <si>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</si>
  <si>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</si>
  <si>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</si>
  <si>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</si>
  <si>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</si>
  <si>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</si>
  <si>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</si>
  <si>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</si>
  <si>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</si>
  <si>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</si>
  <si>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</si>
  <si>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</si>
  <si>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</si>
  <si>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</si>
  <si>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</si>
  <si>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</si>
  <si>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</si>
  <si>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</si>
  <si>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</si>
  <si>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</si>
  <si>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</si>
  <si>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</si>
  <si>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</si>
  <si>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</si>
  <si>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</si>
  <si>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</si>
  <si>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</si>
  <si>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</si>
  <si>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</si>
  <si>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</si>
  <si>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</si>
  <si>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</si>
  <si>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</si>
  <si>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</si>
  <si>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</si>
  <si>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</si>
  <si>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</si>
  <si>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</si>
  <si>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</si>
  <si>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</si>
  <si>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</si>
  <si>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</si>
  <si>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</si>
  <si>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</si>
  <si>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</si>
  <si>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</si>
  <si>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</si>
  <si>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</si>
  <si>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</si>
  <si>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</si>
  <si>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</si>
  <si>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</si>
  <si>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</si>
  <si>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</si>
  <si>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</si>
  <si>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</si>
  <si>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</si>
  <si>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</si>
  <si>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</si>
  <si>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</si>
  <si>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</si>
  <si>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</si>
  <si>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</si>
  <si>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</si>
  <si>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</si>
  <si>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</si>
  <si>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</si>
  <si>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</si>
  <si>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</si>
  <si>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</si>
  <si>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</si>
  <si>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</si>
  <si>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</si>
  <si>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</si>
  <si>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</si>
  <si>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</si>
  <si>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</si>
  <si>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</si>
  <si>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</si>
  <si>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</si>
  <si>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</si>
  <si>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</si>
  <si>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</si>
  <si>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</si>
  <si>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</si>
  <si>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</si>
  <si>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</si>
  <si>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</si>
  <si>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</si>
  <si>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</si>
  <si>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</si>
  <si>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</si>
  <si>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</si>
  <si>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</si>
  <si>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</si>
  <si>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</si>
  <si>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</si>
  <si>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</si>
  <si>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</si>
  <si>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</si>
  <si>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</si>
  <si>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</si>
  <si>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</si>
  <si>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</si>
  <si>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</si>
  <si>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</si>
  <si>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</si>
  <si>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</si>
  <si>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</si>
  <si>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</si>
  <si>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</si>
  <si>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</si>
  <si>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</si>
  <si>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</si>
  <si>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</si>
  <si>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</si>
  <si>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</si>
  <si>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</si>
  <si>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</si>
  <si>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</si>
  <si>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</si>
  <si>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</si>
  <si>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</si>
  <si>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</si>
  <si>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</si>
  <si>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</si>
  <si>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</si>
  <si>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</si>
  <si>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</si>
  <si>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</si>
  <si>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</si>
  <si>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</si>
  <si>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</si>
  <si>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</si>
  <si>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</si>
  <si>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</si>
  <si>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</si>
  <si>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</si>
  <si>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</si>
  <si>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</si>
  <si>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</si>
  <si>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</si>
  <si>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</si>
  <si>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</si>
  <si>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</si>
  <si>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</si>
  <si>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</si>
  <si>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</si>
  <si>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</si>
  <si>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</si>
  <si>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</si>
  <si>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</si>
  <si>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</si>
  <si>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</si>
  <si>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</si>
  <si>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</si>
  <si>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</si>
  <si>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</si>
  <si>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</si>
  <si>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</si>
  <si>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</si>
  <si>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</si>
  <si>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</si>
  <si>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</si>
  <si>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</si>
  <si>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</si>
  <si>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</si>
  <si>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</si>
  <si>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</si>
  <si>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</si>
  <si>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</si>
  <si>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</si>
  <si>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</si>
  <si>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</si>
  <si>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</si>
  <si>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</si>
  <si>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</si>
  <si>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</si>
  <si>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</si>
  <si>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</si>
  <si>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</si>
  <si>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</si>
  <si>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</si>
  <si>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</si>
  <si>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</si>
  <si>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</si>
  <si>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</si>
  <si>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</si>
  <si>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</si>
  <si>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</si>
  <si>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</si>
  <si>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</si>
  <si>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</si>
  <si>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</si>
  <si>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</si>
  <si>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</si>
  <si>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</si>
  <si>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</si>
  <si>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</si>
  <si>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</si>
  <si>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</si>
  <si>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</si>
  <si>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</si>
  <si>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</si>
  <si>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</si>
  <si>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</si>
  <si>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</si>
  <si>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</si>
  <si>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</si>
  <si>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</si>
  <si>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</si>
  <si>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</si>
  <si>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</si>
  <si>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</si>
  <si>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</si>
  <si>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</si>
  <si>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</si>
  <si>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</si>
  <si>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</si>
  <si>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</si>
  <si>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</si>
  <si>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</si>
  <si>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</si>
  <si>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</si>
  <si>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</si>
  <si>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</si>
  <si>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</si>
  <si>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</si>
  <si>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</si>
  <si>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</si>
  <si>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</si>
  <si>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</si>
  <si>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</si>
  <si>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</si>
  <si>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</si>
  <si>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</si>
  <si>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</si>
  <si>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</si>
  <si>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</si>
  <si>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</si>
  <si>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</si>
  <si>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</si>
  <si>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</si>
  <si>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</si>
  <si>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</si>
  <si>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</si>
  <si>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</si>
  <si>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</si>
  <si>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</si>
  <si>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</si>
  <si>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</si>
  <si>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</si>
  <si>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</si>
  <si>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</si>
  <si>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</si>
  <si>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</si>
  <si>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</si>
  <si>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</si>
  <si>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</si>
  <si>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</si>
  <si>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</si>
  <si>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</si>
  <si>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</si>
  <si>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</si>
  <si>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</si>
  <si>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</si>
  <si>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</si>
  <si>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</si>
  <si>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</si>
  <si>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</si>
  <si>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</si>
  <si>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</si>
  <si>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</si>
  <si>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</si>
  <si>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</si>
  <si>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</si>
  <si>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</si>
  <si>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</si>
  <si>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</si>
  <si>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</si>
  <si>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</si>
  <si>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</si>
  <si>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</si>
  <si>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</si>
  <si>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</si>
  <si>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</si>
  <si>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</si>
  <si>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</si>
  <si>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</si>
  <si>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</si>
  <si>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</si>
  <si>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</si>
  <si>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</si>
  <si>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</si>
  <si>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</si>
  <si>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</si>
  <si>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</si>
  <si>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</si>
  <si>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</si>
  <si>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</si>
  <si>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</si>
  <si>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</si>
  <si>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</si>
  <si>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</si>
  <si>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</si>
  <si>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</si>
  <si>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</si>
  <si>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</si>
  <si>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</si>
  <si>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</si>
  <si>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</si>
  <si>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</si>
  <si>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</si>
  <si>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</si>
  <si>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</si>
  <si>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</si>
  <si>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</si>
  <si>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</si>
  <si>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</si>
  <si>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</si>
  <si>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</si>
  <si>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</si>
  <si>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</si>
  <si>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</si>
  <si>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</si>
  <si>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</si>
  <si>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</si>
  <si>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</si>
  <si>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</si>
  <si>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</si>
  <si>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</si>
  <si>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</si>
  <si>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</si>
  <si>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</si>
  <si>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</si>
  <si>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</si>
  <si>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</si>
  <si>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</si>
  <si>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</si>
  <si>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</si>
  <si>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</si>
  <si>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</si>
  <si>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</si>
  <si>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</si>
  <si>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</si>
  <si>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</si>
  <si>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</si>
  <si>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</si>
  <si>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</si>
  <si>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</si>
  <si>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</si>
  <si>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</si>
  <si>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</si>
  <si>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</si>
  <si>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</si>
  <si>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</si>
  <si>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</si>
  <si>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</si>
  <si>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</si>
  <si>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</si>
  <si>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</si>
  <si>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</si>
  <si>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</si>
  <si>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</si>
  <si>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</si>
  <si>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</si>
  <si>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</si>
  <si>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</si>
  <si>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</si>
  <si>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</si>
  <si>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</si>
  <si>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</si>
  <si>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</si>
  <si>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</si>
  <si>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</si>
  <si>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</si>
  <si>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</si>
  <si>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</si>
  <si>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</si>
  <si>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</si>
  <si>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</si>
  <si>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</si>
  <si>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</si>
  <si>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</si>
  <si>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</si>
  <si>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</si>
  <si>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</si>
  <si>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</si>
  <si>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</si>
  <si>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</si>
  <si>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</si>
  <si>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</si>
  <si>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</si>
  <si>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</si>
  <si>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</si>
  <si>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</si>
  <si>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</si>
  <si>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</si>
  <si>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</si>
  <si>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</si>
  <si>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</si>
  <si>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</si>
  <si>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</si>
  <si>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</si>
  <si>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</si>
  <si>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</si>
  <si>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</si>
  <si>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</si>
  <si>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</si>
  <si>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</si>
  <si>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</si>
  <si>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</si>
  <si>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</si>
  <si>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</si>
  <si>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</si>
  <si>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</si>
  <si>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</si>
  <si>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</si>
  <si>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</si>
  <si>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</si>
  <si>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</si>
  <si>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</si>
  <si>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</si>
  <si>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</si>
  <si>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</si>
  <si>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</si>
  <si>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</si>
  <si>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</si>
  <si>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</si>
  <si>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</si>
  <si>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</si>
  <si>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</si>
  <si>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</si>
  <si>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</si>
  <si>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</si>
  <si>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</si>
  <si>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</si>
  <si>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</si>
  <si>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</si>
  <si>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</si>
  <si>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</si>
  <si>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</si>
  <si>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</si>
  <si>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</si>
  <si>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</si>
  <si>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</si>
  <si>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</si>
  <si>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</si>
  <si>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</si>
  <si>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</si>
  <si>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</si>
  <si>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</si>
  <si>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</si>
  <si>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</si>
  <si>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</si>
  <si>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</si>
  <si>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</si>
  <si>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</si>
  <si>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</si>
  <si>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</si>
  <si>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</si>
  <si>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</si>
  <si>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</si>
  <si>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</si>
  <si>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</si>
  <si>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</si>
  <si>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</si>
  <si>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</si>
  <si>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</si>
  <si>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</si>
  <si>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</si>
  <si>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</si>
  <si>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</si>
  <si>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</si>
  <si>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</si>
  <si>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</si>
  <si>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</si>
  <si>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</si>
  <si>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</si>
  <si>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</si>
  <si>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</si>
  <si>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</si>
  <si>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</si>
  <si>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</si>
  <si>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</si>
  <si>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</si>
  <si>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</si>
  <si>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</si>
  <si>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</si>
  <si>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</si>
  <si>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</si>
  <si>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</si>
  <si>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</si>
  <si>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</si>
  <si>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</si>
  <si>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</si>
  <si>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</si>
  <si>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</si>
  <si>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</si>
  <si>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</si>
  <si>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</si>
  <si>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</si>
  <si>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</si>
  <si>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</si>
  <si>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</si>
  <si>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</si>
  <si>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</si>
  <si>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</si>
  <si>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</si>
  <si>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</si>
  <si>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</si>
  <si>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</si>
  <si>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</si>
  <si>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</si>
  <si>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</si>
  <si>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</si>
  <si>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</si>
  <si>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</si>
  <si>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</si>
  <si>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</si>
  <si>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</si>
  <si>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</si>
  <si>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</si>
  <si>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</si>
  <si>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</si>
  <si>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</si>
  <si>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</si>
  <si>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</si>
  <si>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</si>
  <si>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</si>
  <si>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</si>
  <si>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</si>
  <si>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</si>
  <si>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</si>
  <si>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</si>
  <si>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</si>
  <si>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</si>
  <si>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</si>
  <si>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</si>
  <si>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</si>
  <si>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</si>
  <si>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</si>
  <si>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</si>
  <si>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</si>
  <si>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</si>
  <si>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</si>
  <si>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</si>
  <si>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</si>
  <si>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</si>
  <si>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</si>
  <si>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</si>
  <si>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</si>
  <si>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</si>
  <si>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</si>
  <si>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</si>
  <si>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</si>
  <si>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</si>
  <si>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</si>
  <si>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</si>
  <si>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</si>
  <si>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</si>
  <si>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</si>
  <si>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</si>
  <si>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</si>
  <si>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</si>
  <si>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</si>
  <si>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</si>
  <si>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</si>
  <si>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</si>
  <si>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</si>
  <si>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</si>
  <si>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</si>
  <si>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</si>
  <si>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</si>
  <si>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</si>
  <si>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</si>
  <si>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</si>
  <si>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</si>
  <si>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</si>
  <si>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</si>
  <si>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</si>
  <si>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</si>
  <si>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</si>
  <si>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</si>
  <si>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</si>
  <si>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</si>
  <si>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</si>
  <si>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</si>
  <si>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</si>
  <si>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</si>
  <si>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</si>
  <si>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</si>
  <si>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</si>
  <si>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</si>
  <si>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</si>
  <si>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</si>
  <si>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</si>
  <si>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</si>
  <si>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</si>
  <si>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</si>
  <si>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</si>
  <si>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</si>
  <si>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</si>
  <si>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</si>
  <si>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</si>
  <si>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</si>
  <si>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</si>
  <si>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</si>
  <si>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</si>
  <si>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</si>
  <si>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</si>
  <si>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</si>
  <si>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</si>
  <si>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</si>
  <si>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</si>
  <si>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</si>
  <si>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</si>
  <si>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</si>
  <si>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</si>
  <si>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</si>
  <si>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</si>
  <si>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</si>
  <si>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</si>
  <si>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</si>
  <si>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</si>
  <si>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</si>
  <si>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</si>
  <si>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</si>
  <si>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</si>
  <si>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</si>
  <si>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</si>
  <si>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</si>
  <si>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</si>
  <si>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</si>
  <si>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</si>
  <si>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</si>
  <si>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</si>
  <si>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</si>
  <si>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</si>
  <si>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</si>
  <si>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</si>
  <si>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</si>
  <si>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</si>
  <si>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</si>
  <si>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</si>
  <si>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</si>
  <si>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</si>
  <si>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</si>
  <si>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</si>
  <si>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</si>
  <si>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</si>
  <si>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</si>
  <si>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</si>
  <si>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</si>
  <si>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</si>
  <si>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</si>
  <si>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</si>
  <si>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</si>
  <si>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</si>
  <si>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</si>
  <si>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</si>
  <si>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</si>
  <si>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</si>
  <si>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</si>
  <si>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</si>
  <si>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</si>
  <si>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</si>
  <si>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</si>
  <si>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</si>
  <si>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</si>
  <si>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</si>
  <si>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</si>
  <si>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</si>
  <si>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</si>
  <si>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</si>
  <si>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</si>
  <si>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</si>
  <si>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</si>
  <si>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</si>
  <si>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</si>
  <si>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</si>
  <si>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</si>
  <si>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</si>
  <si>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</si>
  <si>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</si>
  <si>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</si>
  <si>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</si>
  <si>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</si>
  <si>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</si>
  <si>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</si>
  <si>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</si>
  <si>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</si>
  <si>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</si>
  <si>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</si>
  <si>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</si>
  <si>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</si>
  <si>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</si>
  <si>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</si>
  <si>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</si>
  <si>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</si>
  <si>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</si>
  <si>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</si>
  <si>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</si>
  <si>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</si>
  <si>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</si>
  <si>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</si>
  <si>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</si>
  <si>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</si>
  <si>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</si>
  <si>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</si>
  <si>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</si>
  <si>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</si>
  <si>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</si>
  <si>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</si>
  <si>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</si>
  <si>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</si>
  <si>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</si>
  <si>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</si>
  <si>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</si>
  <si>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</si>
  <si>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</si>
  <si>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</si>
  <si>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</si>
  <si>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</si>
  <si>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</si>
  <si>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</si>
  <si>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</si>
  <si>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</si>
  <si>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</si>
  <si>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</si>
  <si>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</si>
  <si>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</si>
  <si>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</si>
  <si>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</si>
  <si>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</si>
  <si>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</si>
  <si>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</si>
  <si>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</si>
  <si>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</si>
  <si>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</si>
  <si>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</si>
  <si>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</si>
  <si>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</si>
  <si>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</si>
  <si>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</si>
  <si>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</si>
  <si>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</si>
  <si>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</si>
  <si>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</si>
  <si>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</si>
  <si>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</si>
  <si>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</si>
  <si>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</si>
  <si>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</si>
  <si>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</si>
  <si>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</si>
  <si>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</si>
  <si>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</si>
  <si>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</si>
  <si>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</si>
  <si>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</si>
  <si>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</si>
  <si>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</si>
  <si>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</si>
  <si>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</si>
  <si>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</si>
  <si>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</si>
  <si>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</si>
  <si>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</si>
  <si>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</si>
  <si>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</si>
  <si>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</si>
  <si>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</si>
  <si>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</si>
  <si>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</si>
  <si>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</si>
  <si>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</si>
  <si>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</si>
  <si>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</si>
  <si>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</si>
  <si>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</si>
  <si>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</si>
  <si>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</si>
  <si>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</si>
  <si>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</si>
  <si>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</si>
  <si>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</si>
  <si>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</si>
  <si>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</si>
  <si>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</si>
  <si>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</si>
  <si>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</si>
  <si>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</si>
  <si>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</si>
  <si>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</si>
  <si>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</si>
  <si>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</si>
  <si>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</si>
  <si>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</si>
  <si>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</si>
  <si>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</si>
  <si>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</si>
  <si>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</si>
  <si>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</si>
  <si>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</si>
  <si>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</si>
  <si>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</si>
  <si>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</si>
  <si>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</si>
  <si>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</si>
  <si>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</si>
  <si>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</si>
  <si>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</si>
  <si>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</si>
  <si>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</si>
  <si>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</si>
  <si>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</si>
  <si>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</si>
  <si>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</si>
  <si>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</si>
  <si>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</si>
  <si>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</si>
  <si>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</si>
  <si>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</si>
  <si>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</si>
  <si>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</si>
  <si>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</si>
  <si>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</si>
  <si>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</si>
  <si>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</si>
  <si>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</si>
  <si>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</si>
  <si>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</si>
  <si>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</si>
  <si>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</si>
  <si>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</si>
  <si>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</si>
  <si>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</si>
  <si>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</si>
  <si>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</si>
  <si>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</si>
  <si>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</si>
  <si>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</si>
  <si>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</si>
  <si>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</si>
  <si>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</si>
  <si>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</si>
  <si>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</si>
  <si>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</si>
  <si>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</si>
  <si>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</si>
  <si>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</si>
  <si>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</si>
  <si>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</si>
  <si>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</si>
  <si>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</si>
  <si>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</si>
  <si>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</si>
  <si>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</si>
  <si>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</si>
  <si>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</si>
  <si>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</si>
  <si>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</si>
  <si>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</si>
  <si>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</si>
  <si>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</si>
  <si>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</si>
  <si>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</si>
  <si>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</si>
  <si>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</si>
  <si>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</si>
  <si>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</si>
  <si>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</si>
  <si>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</si>
  <si>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</si>
  <si>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</si>
  <si>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</si>
  <si>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</si>
  <si>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</si>
  <si>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</si>
  <si>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</si>
  <si>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</si>
  <si>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</si>
  <si>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</si>
  <si>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</si>
  <si>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</si>
  <si>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</si>
  <si>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</si>
  <si>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</si>
  <si>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</si>
  <si>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</si>
  <si>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</si>
  <si>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</si>
  <si>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</si>
  <si>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</si>
  <si>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</si>
  <si>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</si>
  <si>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</si>
  <si>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</si>
  <si>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</si>
  <si>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</si>
  <si>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</si>
  <si>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</si>
  <si>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</si>
  <si>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</si>
  <si>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</si>
  <si>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</si>
  <si>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</si>
  <si>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</si>
  <si>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</si>
  <si>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</si>
  <si>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</si>
  <si>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</si>
  <si>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</si>
  <si>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</si>
  <si>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</si>
  <si>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</si>
  <si>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</si>
  <si>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</si>
  <si>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</si>
  <si>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</si>
  <si>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</si>
  <si>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</si>
  <si>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</si>
  <si>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</si>
  <si>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</si>
  <si>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</si>
  <si>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</si>
  <si>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</si>
  <si>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</si>
  <si>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</si>
  <si>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</si>
  <si>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</si>
  <si>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</si>
  <si>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</si>
  <si>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</si>
  <si>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</si>
  <si>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</si>
  <si>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</si>
  <si>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</si>
  <si>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</si>
  <si>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</si>
  <si>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</si>
  <si>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</si>
  <si>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</si>
  <si>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</si>
  <si>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</si>
  <si>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</si>
  <si>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</si>
  <si>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</si>
  <si>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</si>
  <si>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</si>
  <si>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</si>
  <si>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</si>
  <si>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</si>
  <si>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</si>
  <si>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</si>
  <si>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</si>
  <si>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</si>
  <si>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</si>
  <si>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</si>
  <si>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</si>
  <si>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</si>
  <si>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</si>
  <si>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</si>
  <si>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</si>
  <si>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</si>
  <si>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</si>
  <si>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</si>
  <si>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</si>
  <si>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</si>
  <si>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</si>
  <si>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</si>
  <si>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</si>
  <si>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</si>
  <si>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</si>
  <si>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</si>
  <si>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</si>
  <si>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</si>
  <si>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</si>
  <si>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</si>
  <si>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</si>
  <si>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</si>
  <si>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</si>
  <si>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</si>
  <si>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</si>
  <si>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</si>
  <si>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</si>
  <si>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</si>
  <si>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</si>
  <si>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</si>
  <si>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</si>
  <si>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</si>
  <si>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</si>
  <si>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</si>
  <si>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</si>
  <si>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</si>
  <si>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</si>
  <si>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</si>
  <si>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</si>
  <si>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</si>
  <si>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</si>
  <si>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</si>
  <si>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</si>
  <si>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</si>
  <si>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</si>
  <si>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</si>
  <si>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</si>
  <si>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</si>
  <si>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</si>
  <si>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</si>
  <si>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</si>
  <si>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</si>
  <si>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</si>
  <si>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</si>
  <si>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</si>
  <si>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</si>
  <si>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</si>
  <si>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</si>
  <si>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</si>
  <si>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</si>
  <si>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</si>
  <si>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</si>
  <si>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</si>
  <si>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</si>
  <si>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</si>
  <si>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</si>
  <si>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</si>
  <si>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</si>
  <si>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</si>
  <si>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</si>
  <si>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</si>
  <si>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</si>
  <si>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</si>
  <si>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</si>
  <si>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</si>
  <si>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</si>
  <si>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</si>
  <si>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</si>
  <si>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</si>
  <si>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</si>
  <si>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</si>
  <si>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</si>
  <si>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</si>
  <si>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</si>
  <si>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</si>
  <si>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</si>
  <si>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</si>
  <si>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</si>
  <si>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</si>
  <si>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</si>
  <si>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</si>
  <si>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</si>
  <si>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</si>
  <si>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</si>
  <si>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</si>
  <si>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</si>
  <si>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</si>
  <si>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</si>
  <si>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</si>
  <si>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</si>
  <si>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</si>
  <si>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</si>
  <si>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</si>
  <si>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</si>
  <si>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</si>
  <si>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</si>
  <si>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</si>
  <si>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</si>
  <si>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</si>
  <si>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</si>
  <si>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</si>
  <si>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</si>
  <si>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</si>
  <si>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</si>
  <si>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</si>
  <si>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</si>
  <si>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</si>
  <si>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</si>
  <si>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</si>
  <si>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</si>
  <si>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</si>
  <si>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</si>
  <si>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</si>
  <si>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</si>
  <si>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</si>
  <si>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</si>
  <si>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</si>
  <si>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</si>
  <si>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</si>
  <si>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</si>
  <si>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</si>
  <si>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</si>
  <si>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</si>
  <si>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</si>
  <si>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</si>
  <si>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</si>
  <si>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</si>
  <si>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</si>
  <si>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</si>
  <si>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</si>
  <si>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</si>
  <si>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</si>
  <si>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</si>
  <si>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</si>
  <si>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</si>
  <si>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</si>
  <si>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</si>
  <si>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</si>
  <si>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</si>
  <si>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</si>
  <si>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</si>
  <si>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</si>
  <si>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</si>
  <si>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</si>
  <si>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</si>
  <si>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</si>
  <si>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</si>
  <si>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</si>
  <si>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</si>
  <si>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</si>
  <si>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</si>
  <si>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</si>
  <si>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</si>
  <si>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</si>
  <si>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</si>
  <si>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</si>
  <si>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</si>
  <si>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</si>
  <si>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</si>
  <si>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</si>
  <si>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</si>
  <si>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</si>
  <si>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</si>
  <si>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</si>
  <si>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</si>
  <si>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</si>
  <si>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</si>
  <si>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</si>
  <si>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</si>
  <si>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</si>
  <si>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</si>
  <si>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</si>
  <si>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</si>
  <si>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</si>
  <si>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</si>
  <si>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</si>
  <si>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</si>
  <si>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</si>
  <si>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</si>
  <si>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</si>
  <si>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</si>
  <si>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</si>
  <si>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</si>
  <si>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</si>
  <si>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</si>
  <si>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</si>
  <si>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</si>
  <si>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</si>
  <si>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</si>
  <si>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</si>
  <si>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</si>
  <si>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</si>
  <si>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</si>
  <si>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</si>
  <si>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</si>
  <si>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</si>
  <si>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</si>
  <si>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</si>
  <si>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</si>
  <si>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</si>
  <si>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</si>
  <si>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</si>
  <si>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</si>
  <si>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</si>
  <si>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</si>
  <si>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</si>
  <si>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</si>
  <si>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</si>
  <si>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</si>
  <si>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</si>
  <si>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</si>
  <si>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</si>
  <si>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</si>
  <si>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</si>
  <si>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</si>
  <si>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</si>
  <si>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</si>
  <si>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</si>
  <si>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</si>
  <si>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</si>
  <si>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</si>
  <si>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</si>
  <si>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</si>
  <si>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</si>
  <si>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</si>
  <si>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</si>
  <si>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</si>
  <si>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</si>
  <si>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</si>
  <si>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</si>
  <si>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</si>
  <si>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</si>
  <si>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</si>
  <si>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</si>
  <si>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</si>
  <si>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</si>
  <si>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</si>
  <si>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</si>
  <si>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</si>
  <si>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</si>
  <si>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</si>
  <si>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</si>
  <si>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</si>
  <si>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</si>
  <si>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</si>
  <si>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</si>
  <si>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</si>
  <si>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</si>
  <si>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</si>
  <si>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</si>
  <si>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</si>
  <si>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</si>
  <si>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</si>
  <si>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</si>
  <si>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</si>
  <si>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</si>
  <si>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</si>
  <si>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</si>
  <si>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</si>
  <si>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</si>
  <si>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</si>
  <si>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</si>
  <si>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</si>
  <si>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</si>
  <si>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</si>
  <si>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</si>
  <si>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</si>
  <si>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</si>
  <si>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</si>
  <si>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</si>
  <si>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</si>
  <si>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</si>
  <si>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</si>
  <si>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</si>
  <si>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</si>
  <si>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</si>
  <si>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</si>
  <si>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</si>
  <si>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</si>
  <si>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</si>
  <si>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</si>
  <si>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</si>
  <si>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</si>
  <si>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</si>
  <si>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</si>
  <si>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</si>
  <si>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</si>
  <si>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</si>
  <si>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</si>
  <si>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</si>
  <si>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</si>
  <si>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</si>
  <si>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</si>
  <si>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</si>
  <si>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</si>
  <si>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</si>
  <si>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</si>
  <si>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</si>
  <si>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</si>
  <si>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</si>
  <si>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</si>
  <si>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</si>
  <si>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</si>
  <si>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</si>
  <si>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</si>
  <si>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</si>
  <si>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</si>
  <si>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</si>
  <si>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</si>
  <si>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</si>
  <si>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</si>
  <si>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</si>
  <si>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</si>
  <si>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</si>
  <si>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</si>
  <si>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</si>
  <si>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</si>
  <si>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</si>
  <si>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</si>
  <si>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</si>
  <si>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</si>
  <si>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</si>
  <si>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</si>
  <si>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</si>
  <si>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</si>
  <si>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</si>
  <si>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</si>
  <si>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</si>
  <si>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</si>
  <si>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</si>
  <si>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</si>
  <si>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</si>
  <si>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</si>
  <si>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</si>
  <si>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</si>
  <si>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</si>
  <si>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</si>
  <si>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</si>
  <si>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</si>
  <si>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</si>
  <si>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</si>
  <si>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</si>
  <si>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</si>
  <si>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</si>
  <si>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</si>
  <si>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</si>
  <si>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</si>
  <si>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</si>
  <si>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</si>
  <si>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</si>
  <si>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</si>
  <si>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</si>
  <si>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</si>
  <si>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</si>
  <si>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</si>
  <si>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</si>
  <si>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</si>
  <si>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</si>
  <si>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</si>
  <si>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</si>
  <si>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</si>
  <si>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</si>
  <si>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</si>
  <si>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</si>
  <si>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</si>
  <si>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</si>
  <si>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</si>
  <si>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</si>
  <si>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</si>
  <si>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</si>
  <si>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</si>
  <si>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</si>
  <si>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</si>
  <si>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</si>
  <si>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</si>
  <si>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</si>
  <si>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</si>
  <si>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</si>
  <si>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</si>
  <si>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</si>
  <si>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</si>
  <si>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</si>
  <si>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</si>
  <si>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</si>
  <si>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</si>
  <si>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</si>
  <si>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</si>
  <si>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</si>
  <si>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</si>
  <si>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</si>
  <si>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</si>
  <si>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</si>
  <si>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</si>
  <si>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</si>
  <si>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</si>
  <si>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</si>
  <si>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</si>
  <si>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</si>
  <si>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</si>
  <si>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</si>
  <si>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</si>
  <si>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</si>
  <si>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</si>
  <si>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</si>
  <si>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</si>
  <si>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</si>
  <si>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</si>
  <si>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</si>
  <si>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</si>
  <si>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</si>
  <si>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</si>
  <si>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</si>
  <si>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</si>
  <si>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</si>
  <si>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</si>
  <si>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</si>
  <si>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</si>
  <si>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</si>
  <si>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</si>
  <si>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</si>
  <si>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</si>
  <si>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</si>
  <si>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</si>
  <si>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</si>
  <si>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</si>
  <si>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</si>
  <si>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</si>
  <si>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</si>
  <si>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</si>
  <si>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</si>
  <si>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</si>
  <si>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</si>
  <si>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</si>
  <si>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</si>
  <si>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</si>
  <si>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</si>
  <si>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</si>
  <si>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</si>
  <si>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</si>
  <si>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</si>
  <si>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</si>
  <si>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</si>
  <si>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</si>
  <si>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</si>
  <si>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</si>
  <si>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</si>
  <si>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</si>
  <si>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</si>
  <si>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</si>
  <si>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</si>
  <si>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</si>
  <si>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</si>
  <si>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</si>
  <si>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</si>
  <si>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</si>
  <si>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</si>
  <si>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</si>
  <si>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</si>
  <si>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</si>
  <si>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</si>
  <si>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</si>
  <si>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</si>
  <si>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</si>
  <si>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</si>
  <si>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</si>
  <si>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</si>
  <si>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</si>
  <si>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</si>
  <si>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</si>
  <si>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</si>
  <si>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</si>
  <si>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</si>
  <si>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</si>
  <si>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</si>
  <si>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</si>
  <si>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</si>
  <si>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</si>
  <si>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</si>
  <si>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</si>
  <si>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</si>
  <si>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</si>
  <si>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</si>
  <si>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</si>
  <si>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</si>
  <si>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</si>
  <si>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</si>
  <si>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</si>
  <si>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</si>
  <si>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</si>
  <si>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</si>
  <si>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</si>
  <si>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</si>
  <si>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</si>
  <si>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</si>
  <si>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</si>
  <si>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</si>
  <si>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</si>
  <si>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</si>
  <si>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</si>
  <si>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</si>
  <si>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</si>
  <si>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</si>
  <si>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</si>
  <si>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</si>
  <si>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</si>
  <si>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</si>
  <si>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</si>
  <si>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</si>
  <si>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</si>
  <si>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</si>
  <si>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</si>
  <si>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</si>
  <si>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</si>
  <si>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</si>
  <si>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</si>
  <si>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</si>
  <si>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</si>
  <si>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</si>
  <si>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</si>
  <si>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</si>
  <si>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</si>
  <si>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</si>
  <si>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</si>
  <si>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</si>
  <si>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</si>
  <si>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</si>
  <si>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</si>
  <si>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</si>
  <si>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</si>
  <si>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</si>
  <si>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</si>
  <si>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</si>
  <si>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</si>
  <si>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</si>
  <si>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</si>
  <si>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</si>
  <si>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</si>
  <si>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</si>
  <si>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</si>
  <si>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</si>
  <si>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</si>
  <si>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</si>
  <si>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</si>
  <si>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</si>
  <si>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</si>
  <si>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</si>
  <si>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</si>
  <si>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</si>
  <si>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</si>
  <si>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</si>
  <si>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</si>
  <si>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</si>
  <si>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</si>
  <si>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</si>
  <si>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</si>
  <si>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</si>
  <si>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</si>
  <si>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</si>
  <si>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</si>
  <si>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</si>
  <si>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</si>
  <si>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</si>
  <si>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</si>
  <si>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</si>
  <si>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</si>
  <si>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</si>
  <si>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</si>
  <si>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</si>
  <si>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</si>
  <si>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</si>
  <si>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</si>
  <si>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</si>
  <si>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</si>
  <si>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</si>
  <si>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</si>
  <si>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</si>
  <si>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</si>
  <si>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</si>
  <si>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</si>
  <si>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</si>
  <si>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</si>
  <si>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</si>
  <si>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</si>
  <si>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</si>
  <si>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</si>
  <si>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</si>
  <si>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</si>
  <si>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</si>
  <si>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</si>
  <si>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</si>
  <si>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</si>
  <si>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</si>
  <si>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</si>
  <si>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</si>
  <si>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</si>
  <si>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</si>
  <si>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</si>
  <si>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</si>
  <si>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</si>
  <si>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</si>
  <si>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</si>
  <si>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</si>
  <si>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</si>
  <si>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</si>
  <si>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</si>
  <si>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</si>
  <si>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</si>
  <si>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</si>
  <si>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</si>
  <si>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</si>
  <si>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</si>
  <si>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</si>
  <si>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</si>
  <si>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</si>
  <si>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</si>
  <si>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</si>
  <si>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</si>
  <si>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</si>
  <si>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</si>
  <si>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</si>
  <si>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</si>
  <si>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</si>
  <si>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</si>
  <si>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</si>
  <si>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</si>
  <si>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</si>
  <si>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</si>
  <si>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</si>
  <si>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</si>
  <si>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</si>
  <si>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</si>
  <si>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</si>
  <si>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</si>
  <si>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</si>
  <si>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</si>
  <si>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</si>
  <si>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</si>
  <si>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</si>
  <si>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</si>
  <si>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</si>
  <si>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</si>
  <si>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</si>
  <si>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</si>
  <si>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</si>
  <si>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</si>
  <si>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</si>
  <si>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</si>
  <si>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</si>
  <si>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</si>
  <si>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</si>
  <si>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</si>
  <si>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</si>
  <si>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</si>
  <si>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</si>
  <si>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</si>
  <si>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</si>
  <si>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</si>
  <si>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</si>
  <si>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</si>
  <si>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</si>
  <si>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</si>
  <si>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</si>
  <si>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</si>
  <si>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</si>
  <si>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</si>
  <si>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</si>
  <si>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</si>
  <si>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</si>
  <si>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</si>
  <si>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</si>
  <si>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</si>
  <si>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</si>
  <si>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</si>
  <si>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</si>
  <si>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</si>
  <si>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</si>
  <si>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</si>
  <si>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</si>
  <si>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</si>
  <si>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</si>
  <si>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</si>
  <si>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</si>
  <si>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</si>
  <si>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</si>
  <si>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</si>
  <si>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</si>
  <si>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</si>
  <si>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</si>
  <si>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</si>
  <si>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</si>
  <si>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</si>
  <si>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</si>
  <si>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</si>
  <si>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</si>
  <si>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</si>
  <si>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</si>
  <si>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</si>
  <si>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</si>
  <si>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</si>
  <si>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</si>
  <si>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</si>
  <si>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</si>
  <si>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</si>
  <si>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</si>
  <si>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</si>
  <si>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</si>
  <si>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</si>
  <si>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</si>
  <si>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</si>
  <si>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</si>
  <si>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</si>
  <si>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</si>
  <si>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</si>
  <si>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</si>
  <si>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</si>
  <si>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</si>
  <si>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</si>
  <si>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</si>
  <si>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</si>
  <si>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</si>
  <si>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</si>
  <si>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</si>
  <si>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</si>
  <si>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</si>
  <si>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</si>
  <si>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</si>
  <si>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</si>
  <si>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</si>
  <si>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</si>
  <si>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</si>
  <si>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</si>
  <si>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</si>
  <si>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</si>
  <si>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</si>
  <si>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</si>
  <si>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</si>
  <si>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</si>
  <si>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</si>
  <si>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</si>
  <si>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</si>
  <si>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</si>
  <si>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</si>
  <si>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</si>
  <si>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</si>
  <si>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</si>
  <si>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</si>
  <si>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</si>
  <si>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</si>
  <si>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</si>
  <si>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</si>
  <si>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</si>
  <si>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</si>
  <si>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</si>
  <si>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</si>
  <si>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</si>
  <si>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</si>
  <si>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</si>
  <si>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</si>
  <si>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</si>
  <si>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</si>
  <si>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</si>
  <si>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</si>
  <si>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</si>
  <si>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</si>
  <si>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</si>
  <si>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</si>
  <si>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</si>
  <si>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</si>
  <si>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</si>
  <si>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</si>
  <si>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</si>
  <si>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</si>
  <si>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</si>
  <si>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</si>
  <si>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</si>
  <si>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</si>
  <si>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</si>
  <si>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</si>
  <si>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</si>
  <si>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</si>
  <si>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</si>
  <si>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</si>
  <si>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</si>
  <si>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</si>
  <si>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</si>
  <si>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</si>
  <si>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</si>
  <si>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</si>
  <si>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</si>
  <si>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</si>
  <si>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</si>
  <si>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</si>
  <si>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</si>
  <si>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</si>
  <si>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</si>
  <si>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</si>
  <si>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</si>
  <si>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</si>
  <si>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</si>
  <si>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</si>
  <si>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</si>
  <si>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</si>
  <si>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</si>
  <si>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</si>
  <si>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</si>
  <si>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</si>
  <si>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</si>
  <si>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</si>
  <si>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</si>
  <si>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</si>
  <si>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</si>
  <si>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</si>
  <si>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</si>
  <si>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</si>
  <si>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</si>
  <si>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</si>
  <si>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</si>
  <si>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</si>
  <si>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</si>
  <si>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</si>
  <si>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</si>
  <si>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</si>
  <si>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</si>
  <si>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</si>
  <si>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</si>
  <si>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</si>
  <si>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</si>
  <si>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</si>
  <si>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</si>
  <si>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</si>
  <si>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</si>
  <si>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</si>
  <si>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</si>
  <si>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</si>
  <si>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</si>
  <si>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</si>
  <si>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</si>
  <si>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</si>
  <si>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</si>
  <si>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</si>
  <si>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</si>
  <si>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</si>
  <si>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</si>
  <si>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</si>
  <si>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</si>
  <si>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</si>
  <si>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</si>
  <si>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</si>
  <si>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</si>
  <si>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</si>
  <si>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</si>
  <si>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</si>
  <si>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</si>
  <si>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</si>
  <si>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</si>
  <si>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</si>
  <si>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</si>
  <si>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</si>
  <si>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</si>
  <si>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</si>
  <si>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</si>
  <si>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</si>
  <si>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</si>
  <si>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</si>
  <si>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</si>
  <si>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</si>
  <si>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</si>
  <si>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</si>
  <si>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</si>
  <si>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</si>
  <si>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</si>
  <si>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</si>
  <si>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</si>
  <si>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</si>
  <si>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</si>
  <si>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</si>
  <si>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</si>
  <si>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</si>
  <si>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</si>
  <si>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</si>
  <si>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</si>
  <si>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</si>
  <si>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</si>
  <si>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</si>
  <si>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</si>
  <si>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</si>
  <si>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</si>
  <si>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</si>
  <si>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</si>
  <si>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</si>
  <si>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</si>
  <si>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</si>
  <si>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</si>
  <si>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</si>
  <si>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</si>
  <si>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</si>
  <si>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</si>
  <si>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</si>
  <si>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</si>
  <si>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</si>
  <si>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</si>
  <si>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</si>
  <si>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</si>
  <si>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</si>
  <si>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</si>
  <si>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</si>
  <si>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</si>
  <si>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</si>
  <si>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</si>
  <si>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</si>
  <si>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</si>
  <si>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</si>
  <si>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</si>
  <si>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</si>
  <si>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</si>
  <si>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</si>
  <si>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</si>
  <si>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</si>
  <si>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</si>
  <si>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</si>
  <si>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</si>
  <si>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</si>
  <si>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</si>
  <si>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</si>
  <si>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</si>
  <si>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</si>
  <si>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</si>
  <si>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</si>
  <si>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</si>
  <si>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</si>
  <si>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</si>
  <si>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</si>
  <si>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</si>
  <si>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</si>
  <si>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</si>
  <si>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</si>
  <si>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</si>
  <si>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</si>
  <si>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</si>
  <si>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</si>
  <si>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</si>
  <si>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</si>
  <si>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</si>
  <si>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</si>
  <si>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</si>
  <si>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</si>
  <si>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</si>
  <si>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</si>
  <si>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</si>
  <si>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</si>
  <si>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</si>
  <si>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</si>
  <si>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</si>
  <si>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</si>
  <si>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</si>
  <si>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</si>
  <si>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</si>
  <si>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</si>
  <si>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</si>
  <si>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</si>
  <si>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</si>
  <si>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</si>
  <si>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</si>
  <si>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</si>
  <si>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</si>
  <si>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</si>
  <si>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</si>
  <si>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</si>
  <si>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</si>
  <si>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</si>
  <si>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</si>
  <si>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</si>
  <si>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</si>
  <si>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</si>
  <si>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</si>
  <si>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</si>
  <si>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</si>
  <si>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</si>
  <si>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</si>
  <si>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</si>
  <si>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</si>
  <si>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</si>
  <si>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</si>
  <si>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</si>
  <si>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</si>
  <si>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</si>
  <si>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</si>
  <si>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</si>
  <si>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</si>
  <si>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</si>
  <si>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</si>
  <si>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</si>
  <si>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</si>
  <si>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</si>
  <si>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</si>
  <si>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</si>
  <si>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</si>
  <si>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</si>
  <si>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</si>
  <si>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</si>
  <si>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</si>
  <si>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</si>
  <si>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</si>
  <si>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</si>
  <si>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</si>
  <si>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</si>
  <si>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</si>
  <si>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</si>
  <si>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</si>
  <si>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</si>
  <si>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</si>
  <si>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</si>
  <si>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</si>
  <si>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</si>
  <si>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</si>
  <si>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</si>
  <si>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</si>
  <si>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</si>
  <si>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</si>
  <si>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</si>
  <si>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</si>
  <si>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</si>
  <si>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</si>
  <si>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</si>
  <si>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</si>
  <si>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</si>
  <si>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</si>
  <si>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</si>
  <si>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</si>
  <si>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</si>
  <si>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</si>
  <si>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</si>
  <si>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</si>
  <si>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</si>
  <si>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</si>
  <si>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</si>
  <si>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</si>
  <si>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</si>
  <si>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</si>
  <si>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</si>
  <si>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</si>
  <si>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</si>
  <si>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</si>
  <si>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</si>
  <si>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</si>
  <si>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</si>
  <si>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</si>
  <si>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</si>
  <si>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</si>
  <si>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</si>
  <si>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</si>
  <si>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</si>
  <si>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</si>
  <si>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</si>
  <si>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</si>
  <si>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</si>
  <si>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</si>
  <si>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</si>
  <si>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</si>
  <si>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</si>
  <si>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</si>
  <si>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</si>
  <si>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</si>
  <si>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</si>
  <si>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</si>
  <si>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</si>
  <si>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</si>
  <si>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</si>
  <si>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</si>
  <si>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</si>
  <si>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</si>
  <si>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</si>
  <si>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</si>
  <si>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</si>
  <si>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</si>
  <si>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</si>
  <si>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</si>
  <si>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</si>
  <si>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</si>
  <si>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</si>
  <si>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</si>
  <si>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</si>
  <si>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</si>
  <si>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</si>
  <si>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</si>
  <si>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</si>
  <si>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</si>
  <si>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</si>
  <si>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</si>
  <si>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</si>
  <si>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</si>
  <si>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</si>
  <si>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</si>
  <si>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</si>
  <si>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</si>
  <si>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</si>
  <si>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</si>
  <si>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</si>
  <si>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</si>
  <si>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</si>
  <si>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</si>
  <si>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</si>
  <si>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</si>
  <si>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</si>
  <si>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</si>
  <si>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</si>
  <si>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</si>
  <si>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</si>
  <si>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</si>
  <si>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</si>
  <si>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</si>
  <si>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</si>
  <si>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</si>
  <si>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</si>
  <si>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</si>
  <si>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</si>
  <si>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</si>
  <si>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</si>
  <si>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</si>
  <si>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</si>
  <si>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</si>
  <si>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</si>
  <si>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</si>
  <si>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</si>
  <si>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</si>
  <si>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</si>
  <si>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</si>
  <si>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</si>
  <si>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</si>
  <si>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</si>
  <si>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</si>
  <si>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</si>
  <si>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</si>
  <si>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</si>
  <si>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</si>
  <si>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</si>
  <si>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</si>
  <si>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</si>
  <si>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</si>
  <si>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</si>
  <si>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</si>
  <si>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</si>
  <si>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</si>
  <si>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</si>
  <si>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</si>
  <si>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</si>
  <si>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</si>
  <si>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</si>
  <si>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</si>
  <si>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</si>
  <si>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</si>
  <si>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</si>
  <si>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</si>
  <si>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</si>
  <si>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</si>
  <si>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</si>
  <si>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</si>
  <si>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</si>
  <si>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</si>
  <si>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</si>
  <si>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</si>
  <si>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</si>
  <si>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</si>
  <si>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</si>
  <si>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</si>
  <si>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</si>
  <si>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</si>
  <si>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</si>
  <si>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</si>
  <si>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</si>
  <si>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</si>
  <si>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</si>
  <si>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</si>
  <si>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</si>
  <si>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</si>
  <si>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</si>
  <si>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</si>
  <si>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</si>
  <si>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</si>
  <si>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</si>
  <si>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</si>
  <si>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</si>
  <si>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</si>
  <si>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</si>
  <si>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</si>
  <si>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</si>
  <si>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</si>
  <si>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</si>
  <si>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</si>
  <si>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</si>
  <si>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</si>
  <si>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</si>
  <si>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</si>
  <si>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</si>
  <si>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</si>
  <si>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</si>
  <si>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</si>
  <si>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</si>
  <si>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</si>
  <si>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</si>
  <si>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</si>
  <si>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</si>
  <si>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</si>
  <si>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</si>
  <si>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</si>
  <si>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</si>
  <si>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</si>
  <si>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</si>
  <si>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</si>
  <si>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</si>
  <si>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</si>
  <si>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</si>
  <si>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</si>
  <si>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</si>
  <si>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</si>
  <si>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</si>
  <si>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</si>
  <si>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</si>
  <si>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</si>
  <si>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</si>
  <si>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</si>
  <si>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</si>
  <si>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</si>
  <si>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</si>
  <si>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</si>
  <si>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</si>
  <si>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</si>
  <si>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</si>
  <si>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</si>
  <si>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</si>
  <si>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</si>
  <si>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</si>
  <si>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</si>
  <si>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</si>
  <si>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</si>
  <si>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</si>
  <si>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</si>
  <si>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</si>
  <si>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</si>
  <si>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</si>
  <si>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</si>
  <si>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</si>
  <si>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</si>
  <si>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</si>
  <si>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</si>
  <si>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</si>
  <si>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</si>
  <si>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</si>
  <si>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</si>
  <si>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</si>
  <si>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</si>
  <si>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</si>
  <si>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</si>
  <si>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</si>
  <si>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</si>
  <si>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</si>
  <si>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</si>
  <si>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</si>
  <si>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</si>
  <si>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</si>
  <si>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</si>
  <si>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</si>
  <si>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</si>
  <si>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</si>
  <si>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</si>
  <si>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</si>
  <si>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</si>
  <si>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</si>
  <si>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</si>
  <si>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</si>
  <si>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</si>
  <si>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</si>
  <si>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</si>
  <si>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</si>
  <si>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</si>
  <si>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</si>
  <si>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</si>
  <si>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</si>
  <si>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</si>
  <si>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</si>
  <si>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</si>
  <si>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</si>
  <si>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</si>
  <si>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</si>
  <si>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</si>
  <si>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</si>
  <si>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</si>
  <si>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</si>
  <si>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</si>
  <si>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</si>
  <si>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</si>
  <si>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</si>
  <si>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</si>
  <si>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</si>
  <si>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</si>
  <si>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</si>
  <si>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</si>
  <si>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</si>
  <si>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</si>
  <si>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</si>
  <si>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</si>
  <si>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</si>
  <si>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</si>
  <si>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</si>
  <si>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</si>
  <si>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</si>
  <si>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</si>
  <si>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</si>
  <si>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</si>
  <si>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</si>
  <si>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</si>
  <si>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</si>
  <si>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</si>
  <si>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</si>
  <si>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</si>
  <si>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</si>
  <si>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</si>
  <si>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</si>
  <si>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</si>
  <si>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</si>
  <si>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</si>
  <si>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</si>
  <si>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</si>
  <si>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</si>
  <si>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</si>
  <si>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</si>
  <si>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</si>
  <si>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</si>
  <si>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</si>
  <si>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</si>
  <si>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</si>
  <si>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</si>
  <si>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</si>
  <si>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</si>
  <si>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</si>
  <si>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</si>
  <si>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</si>
  <si>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</si>
  <si>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</si>
  <si>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</si>
  <si>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</si>
  <si>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</si>
  <si>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</si>
  <si>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</si>
  <si>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</si>
  <si>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</si>
  <si>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</si>
  <si>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</si>
  <si>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</si>
  <si>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</si>
  <si>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</si>
  <si>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</si>
  <si>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</si>
  <si>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</si>
  <si>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</si>
  <si>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</si>
  <si>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</si>
  <si>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</si>
  <si>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</si>
  <si>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</si>
  <si>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</si>
  <si>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</si>
  <si>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</si>
  <si>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</si>
  <si>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</si>
  <si>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</si>
  <si>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</si>
  <si>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</si>
  <si>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</si>
  <si>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</si>
  <si>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</si>
  <si>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</si>
  <si>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</si>
  <si>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</si>
  <si>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</si>
  <si>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</si>
  <si>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</si>
  <si>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</si>
  <si>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</si>
  <si>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</si>
  <si>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</si>
  <si>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</si>
  <si>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</si>
  <si>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</si>
  <si>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</si>
  <si>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</si>
  <si>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</si>
  <si>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</si>
  <si>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</si>
  <si>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</si>
  <si>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</si>
  <si>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</si>
  <si>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</si>
  <si>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</si>
  <si>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</si>
  <si>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</si>
  <si>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</si>
  <si>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</si>
  <si>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</si>
  <si>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</si>
  <si>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</si>
  <si>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</si>
  <si>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</si>
  <si>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</si>
  <si>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</si>
  <si>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</si>
  <si>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</si>
  <si>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</si>
  <si>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</si>
  <si>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</si>
  <si>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</si>
  <si>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</si>
  <si>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</si>
  <si>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</si>
  <si>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</si>
  <si>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</si>
  <si>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</si>
  <si>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</si>
  <si>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</si>
  <si>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</si>
  <si>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</si>
  <si>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</si>
  <si>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</si>
  <si>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</si>
  <si>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</si>
  <si>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</si>
  <si>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</si>
  <si>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</si>
  <si>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</si>
  <si>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</si>
  <si>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</si>
  <si>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</si>
  <si>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</si>
  <si>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</si>
  <si>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</si>
  <si>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</si>
  <si>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</si>
  <si>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</si>
  <si>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</si>
  <si>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</si>
  <si>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</si>
  <si>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</si>
  <si>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</si>
  <si>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</si>
  <si>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</si>
  <si>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</si>
  <si>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</si>
  <si>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</si>
  <si>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</si>
  <si>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</si>
  <si>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</si>
  <si>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</si>
  <si>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</si>
  <si>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</si>
  <si>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</si>
  <si>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</si>
  <si>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</si>
  <si>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</si>
  <si>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</si>
  <si>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</si>
  <si>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</si>
  <si>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</si>
  <si>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</si>
  <si>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</si>
  <si>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</si>
  <si>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</si>
  <si>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</si>
  <si>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</si>
  <si>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</si>
  <si>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</si>
  <si>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</si>
  <si>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</si>
  <si>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</si>
  <si>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</si>
  <si>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</si>
  <si>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</si>
  <si>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</si>
  <si>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</si>
  <si>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</si>
  <si>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</si>
  <si>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</si>
  <si>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</si>
  <si>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</si>
  <si>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</si>
  <si>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</si>
  <si>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</si>
  <si>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</si>
  <si>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</si>
  <si>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</si>
  <si>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</si>
  <si>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</si>
  <si>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</si>
  <si>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</si>
  <si>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</si>
  <si>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</si>
  <si>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</si>
  <si>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</si>
  <si>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</si>
  <si>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</si>
  <si>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</si>
  <si>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</si>
  <si>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</si>
  <si>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</si>
  <si>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</si>
  <si>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</si>
  <si>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</si>
  <si>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</si>
  <si>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</si>
  <si>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</si>
  <si>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</si>
  <si>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</si>
  <si>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</si>
  <si>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</si>
  <si>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</si>
  <si>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</si>
  <si>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</si>
  <si>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</si>
  <si>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</si>
  <si>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</si>
  <si>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</si>
  <si>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</si>
  <si>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</si>
  <si>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</si>
  <si>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</si>
  <si>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</si>
  <si>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</si>
  <si>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</si>
  <si>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</si>
  <si>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</si>
  <si>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</si>
  <si>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</si>
  <si>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</si>
  <si>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</si>
  <si>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</si>
  <si>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</si>
  <si>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</si>
  <si>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</si>
  <si>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</si>
  <si>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</si>
  <si>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</si>
  <si>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</si>
  <si>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</si>
  <si>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</si>
  <si>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</si>
  <si>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</si>
  <si>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</si>
  <si>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</si>
  <si>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</si>
  <si>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</si>
  <si>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</si>
  <si>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</si>
  <si>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</si>
  <si>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</si>
  <si>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</si>
  <si>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</si>
  <si>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</si>
  <si>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</si>
  <si>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</si>
  <si>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</si>
  <si>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</si>
  <si>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</si>
  <si>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</si>
  <si>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</si>
  <si>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</si>
  <si>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</si>
  <si>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</si>
  <si>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</si>
  <si>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</si>
  <si>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</si>
  <si>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</si>
  <si>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</si>
  <si>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</si>
  <si>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</si>
  <si>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</si>
  <si>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</si>
  <si>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</si>
  <si>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</si>
  <si>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</si>
  <si>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</si>
  <si>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</si>
  <si>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</si>
  <si>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</si>
  <si>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</si>
  <si>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</si>
  <si>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</si>
  <si>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</si>
  <si>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</si>
  <si>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</si>
  <si>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</si>
  <si>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</si>
  <si>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</si>
  <si>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</si>
  <si>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</si>
  <si>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</si>
  <si>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</si>
  <si>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</si>
  <si>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</si>
  <si>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</si>
  <si>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</si>
  <si>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</si>
  <si>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</si>
  <si>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</si>
  <si>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</si>
  <si>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</si>
  <si>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</si>
  <si>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</si>
  <si>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</si>
  <si>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</si>
  <si>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</si>
  <si>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</si>
  <si>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</si>
  <si>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</si>
  <si>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</si>
  <si>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</si>
  <si>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</si>
  <si>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</si>
  <si>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</si>
  <si>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</si>
  <si>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</si>
  <si>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</si>
  <si>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</si>
  <si>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</si>
  <si>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</si>
  <si>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</si>
  <si>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</si>
  <si>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</si>
  <si>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</si>
  <si>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</si>
  <si>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</si>
  <si>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</si>
  <si>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</si>
  <si>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</si>
  <si>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</si>
  <si>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</si>
  <si>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</si>
  <si>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</si>
  <si>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</si>
  <si>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</si>
  <si>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</si>
  <si>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</si>
  <si>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</si>
  <si>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</si>
  <si>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</si>
  <si>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</si>
  <si>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</si>
  <si>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</si>
  <si>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</si>
  <si>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</si>
  <si>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</si>
  <si>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</si>
  <si>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</si>
  <si>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</si>
  <si>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</si>
  <si>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</si>
  <si>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</si>
  <si>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</si>
  <si>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</si>
  <si>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</si>
  <si>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</si>
  <si>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</si>
  <si>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</si>
  <si>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</si>
  <si>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</si>
  <si>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</si>
  <si>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</si>
  <si>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</si>
  <si>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</si>
  <si>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</si>
  <si>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</si>
  <si>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</si>
  <si>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</si>
  <si>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</si>
  <si>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</si>
  <si>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</si>
  <si>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</si>
  <si>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</si>
  <si>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</si>
  <si>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</si>
  <si>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</si>
  <si>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</si>
  <si>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</si>
  <si>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</si>
  <si>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</si>
  <si>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</si>
  <si>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</si>
  <si>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</si>
  <si>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</si>
  <si>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</si>
  <si>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</si>
  <si>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</si>
  <si>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</si>
  <si>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</si>
  <si>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</si>
  <si>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</si>
  <si>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</si>
  <si>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</si>
  <si>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</si>
  <si>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</si>
  <si>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</si>
  <si>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</si>
  <si>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</si>
  <si>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</si>
  <si>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</si>
  <si>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</si>
  <si>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</si>
  <si>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</si>
  <si>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</si>
  <si>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</si>
  <si>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</si>
  <si>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</si>
  <si>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</si>
  <si>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</si>
  <si>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</si>
  <si>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</si>
  <si>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</si>
  <si>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</si>
  <si>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</si>
  <si>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</si>
  <si>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</si>
  <si>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</si>
  <si>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</si>
  <si>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</si>
  <si>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</si>
  <si>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</si>
  <si>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</si>
  <si>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</si>
  <si>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</si>
  <si>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</si>
  <si>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</si>
  <si>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</si>
  <si>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</si>
  <si>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</si>
  <si>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</si>
  <si>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</si>
  <si>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</si>
  <si>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</si>
  <si>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</si>
  <si>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</si>
  <si>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</si>
  <si>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</si>
  <si>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</si>
  <si>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</si>
  <si>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</si>
  <si>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</si>
  <si>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</si>
  <si>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</si>
  <si>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</si>
  <si>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</si>
  <si>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</si>
  <si>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</si>
  <si>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</si>
  <si>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</si>
  <si>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</si>
  <si>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</si>
  <si>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</si>
  <si>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</si>
  <si>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</si>
  <si>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</si>
  <si>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</si>
  <si>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</si>
  <si>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</si>
  <si>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</si>
  <si>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</si>
  <si>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</si>
  <si>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</si>
  <si>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</si>
  <si>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</si>
  <si>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</si>
  <si>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</si>
  <si>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</si>
  <si>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</si>
  <si>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</si>
  <si>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</si>
  <si>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</si>
  <si>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</si>
  <si>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</si>
  <si>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</si>
  <si>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</si>
  <si>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</si>
  <si>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</si>
  <si>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</si>
  <si>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</si>
  <si>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</si>
  <si>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</si>
  <si>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</si>
  <si>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</si>
  <si>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</si>
  <si>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</si>
  <si>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</si>
  <si>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</si>
  <si>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</si>
  <si>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</si>
  <si>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</si>
  <si>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</si>
  <si>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</si>
  <si>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</si>
  <si>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</si>
  <si>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</si>
  <si>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</si>
  <si>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</si>
  <si>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</si>
  <si>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</si>
  <si>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</si>
  <si>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</si>
  <si>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</si>
  <si>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</si>
  <si>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</si>
  <si>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</si>
  <si>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</si>
  <si>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</si>
  <si>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</si>
  <si>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</si>
  <si>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</si>
  <si>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</si>
  <si>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</si>
  <si>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</si>
  <si>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</si>
  <si>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</si>
  <si>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</si>
  <si>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</si>
  <si>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</si>
  <si>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</si>
  <si>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</si>
  <si>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</si>
  <si>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</si>
  <si>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</si>
  <si>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</si>
  <si>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</si>
  <si>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</si>
  <si>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</si>
  <si>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</si>
  <si>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</si>
  <si>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</si>
  <si>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</si>
  <si>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</si>
  <si>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</si>
  <si>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</si>
  <si>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</si>
  <si>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</si>
  <si>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</si>
  <si>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</si>
  <si>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</si>
  <si>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</si>
  <si>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</si>
  <si>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</si>
  <si>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</si>
  <si>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</si>
  <si>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</si>
  <si>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</si>
  <si>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</si>
  <si>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</si>
  <si>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</si>
  <si>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</si>
  <si>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</si>
  <si>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</si>
  <si>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</si>
  <si>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</si>
  <si>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</si>
  <si>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</si>
  <si>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</si>
  <si>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</si>
  <si>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</si>
  <si>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</si>
  <si>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</si>
  <si>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</si>
  <si>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</si>
  <si>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</si>
  <si>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</si>
  <si>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</si>
  <si>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</si>
  <si>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</si>
  <si>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</si>
  <si>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</si>
  <si>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</si>
  <si>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</si>
  <si>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</si>
  <si>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</si>
  <si>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</si>
  <si>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</si>
  <si>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</si>
  <si>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</si>
  <si>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</si>
  <si>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</si>
  <si>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</si>
  <si>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</si>
  <si>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</si>
  <si>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</si>
  <si>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</si>
  <si>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</si>
  <si>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</si>
  <si>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</si>
  <si>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</si>
  <si>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</si>
  <si>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</si>
  <si>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</si>
  <si>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</si>
  <si>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</si>
  <si>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</si>
  <si>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</si>
  <si>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</si>
  <si>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</si>
  <si>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</si>
  <si>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</si>
  <si>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</si>
  <si>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</si>
  <si>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</si>
  <si>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</si>
  <si>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</si>
  <si>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</si>
  <si>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</si>
  <si>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</si>
  <si>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</si>
  <si>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</si>
  <si>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</si>
  <si>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</si>
  <si>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</si>
  <si>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</si>
  <si>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</si>
  <si>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</si>
  <si>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</si>
  <si>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</si>
  <si>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</si>
  <si>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</si>
  <si>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</si>
  <si>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</si>
  <si>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</si>
  <si>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</si>
  <si>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</si>
  <si>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</si>
  <si>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</si>
  <si>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</si>
  <si>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</si>
  <si>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</si>
  <si>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</si>
  <si>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</si>
  <si>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</si>
  <si>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</si>
  <si>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</si>
  <si>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</si>
  <si>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</si>
  <si>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</si>
  <si>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</si>
  <si>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</si>
  <si>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</si>
  <si>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</si>
  <si>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</si>
  <si>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</si>
  <si>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</si>
  <si>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</si>
  <si>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</si>
  <si>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</si>
  <si>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</si>
  <si>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</si>
  <si>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</si>
  <si>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</si>
  <si>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</si>
  <si>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</si>
  <si>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</si>
  <si>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</si>
  <si>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</si>
  <si>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</si>
  <si>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</si>
  <si>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</si>
  <si>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</si>
  <si>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</si>
  <si>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</si>
  <si>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</si>
  <si>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</si>
  <si>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</si>
  <si>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</si>
  <si>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</si>
  <si>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</si>
  <si>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</si>
  <si>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</si>
  <si>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</si>
  <si>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</si>
  <si>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</si>
  <si>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</si>
  <si>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</si>
  <si>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</si>
  <si>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</si>
  <si>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</si>
  <si>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</si>
  <si>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</si>
  <si>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</si>
  <si>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</si>
  <si>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</si>
  <si>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</si>
  <si>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</si>
  <si>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</si>
  <si>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</si>
  <si>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</si>
  <si>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</si>
  <si>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</si>
  <si>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</si>
  <si>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</si>
  <si>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</si>
  <si>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</si>
  <si>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</si>
  <si>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</si>
  <si>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</si>
  <si>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</si>
  <si>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</si>
  <si>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</si>
  <si>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</si>
  <si>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</si>
  <si>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</si>
  <si>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</si>
  <si>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</si>
  <si>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</si>
  <si>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</si>
  <si>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</si>
  <si>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</si>
  <si>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</si>
  <si>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</si>
  <si>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</si>
  <si>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</si>
  <si>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</si>
  <si>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</si>
  <si>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</si>
  <si>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</si>
  <si>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</si>
  <si>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</si>
  <si>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</si>
  <si>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</si>
  <si>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</si>
  <si>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</si>
  <si>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</si>
  <si>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</si>
  <si>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</si>
  <si>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</si>
  <si>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</si>
  <si>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</si>
  <si>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</si>
  <si>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</si>
  <si>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</si>
  <si>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</si>
  <si>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</si>
  <si>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</si>
  <si>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</si>
  <si>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</si>
  <si>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</si>
  <si>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</si>
  <si>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</si>
  <si>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</si>
  <si>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</si>
  <si>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</si>
  <si>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</si>
  <si>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</si>
  <si>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</si>
  <si>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</si>
  <si>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</si>
  <si>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</si>
  <si>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</si>
  <si>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</si>
  <si>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</si>
  <si>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</si>
  <si>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</si>
  <si>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</si>
  <si>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</si>
  <si>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</si>
  <si>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</si>
  <si>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</si>
  <si>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</si>
  <si>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</si>
  <si>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</si>
  <si>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</si>
  <si>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</si>
  <si>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</si>
  <si>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</si>
  <si>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</si>
  <si>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</si>
  <si>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</si>
  <si>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</si>
  <si>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</si>
  <si>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</si>
  <si>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</si>
  <si>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</si>
  <si>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</si>
  <si>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</si>
  <si>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</si>
  <si>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</si>
  <si>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</si>
  <si>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</si>
  <si>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</si>
  <si>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</si>
  <si>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</si>
  <si>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</si>
  <si>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</si>
  <si>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</si>
  <si>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</si>
  <si>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</si>
  <si>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</si>
  <si>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</si>
  <si>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</si>
  <si>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</si>
  <si>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</si>
  <si>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</si>
  <si>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</si>
  <si>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</si>
  <si>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</si>
  <si>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</si>
  <si>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</si>
  <si>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</si>
  <si>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</si>
  <si>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</si>
  <si>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</si>
  <si>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</si>
  <si>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</si>
  <si>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</si>
  <si>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</si>
  <si>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</si>
  <si>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</si>
  <si>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</si>
  <si>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</si>
  <si>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</si>
  <si>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</si>
  <si>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</si>
  <si>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</si>
  <si>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</si>
  <si>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</si>
  <si>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</si>
  <si>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</si>
  <si>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</si>
  <si>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</si>
  <si>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</si>
  <si>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</si>
  <si>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</si>
  <si>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</si>
  <si>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</si>
  <si>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</si>
  <si>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</si>
  <si>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</si>
  <si>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</si>
  <si>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</si>
  <si>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</si>
  <si>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</si>
  <si>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</si>
  <si>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</si>
  <si>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</si>
  <si>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</si>
  <si>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</si>
  <si>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</si>
  <si>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</si>
  <si>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</si>
  <si>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</si>
  <si>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</si>
  <si>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</si>
  <si>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</si>
  <si>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</si>
  <si>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</si>
  <si>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</si>
  <si>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</si>
  <si>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</si>
  <si>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</si>
  <si>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</si>
  <si>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</si>
  <si>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</si>
  <si>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</si>
  <si>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</si>
  <si>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</si>
  <si>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</si>
  <si>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</si>
  <si>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</si>
  <si>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</si>
  <si>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</si>
  <si>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</si>
  <si>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</si>
  <si>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</si>
  <si>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</si>
  <si>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</si>
  <si>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</si>
  <si>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</si>
  <si>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</si>
  <si>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</si>
  <si>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</si>
  <si>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</si>
  <si>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</si>
  <si>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</si>
  <si>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</si>
  <si>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</si>
  <si>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</si>
  <si>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</si>
  <si>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</si>
  <si>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</si>
  <si>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</si>
  <si>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</si>
  <si>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</si>
  <si>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</si>
  <si>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</si>
  <si>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</si>
  <si>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</si>
  <si>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</si>
  <si>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</si>
  <si>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</si>
  <si>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</si>
  <si>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</si>
  <si>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</si>
  <si>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</si>
  <si>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</si>
  <si>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</si>
  <si>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</si>
  <si>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</si>
  <si>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</si>
  <si>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</si>
  <si>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</si>
  <si>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</si>
  <si>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</si>
  <si>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</si>
  <si>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</si>
  <si>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</si>
  <si>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</si>
  <si>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</si>
  <si>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</si>
  <si>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</si>
  <si>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</si>
  <si>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</si>
  <si>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</si>
  <si>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</si>
  <si>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</si>
  <si>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</si>
  <si>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</si>
  <si>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</si>
  <si>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</si>
  <si>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</si>
  <si>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</si>
  <si>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</si>
  <si>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</si>
  <si>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</si>
  <si>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</si>
  <si>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</si>
  <si>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</si>
  <si>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</si>
  <si>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</si>
  <si>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</si>
  <si>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</si>
  <si>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</si>
  <si>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</si>
  <si>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</si>
  <si>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</si>
  <si>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</si>
  <si>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</si>
  <si>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</si>
  <si>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</si>
  <si>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</si>
  <si>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</si>
  <si>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</si>
  <si>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</si>
  <si>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</si>
  <si>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</si>
  <si>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</si>
  <si>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</si>
  <si>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</si>
  <si>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</si>
  <si>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</si>
  <si>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</si>
  <si>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</si>
  <si>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</si>
  <si>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</si>
  <si>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</si>
  <si>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</si>
  <si>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</si>
  <si>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</si>
  <si>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</si>
  <si>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</si>
  <si>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</si>
  <si>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</si>
  <si>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</si>
  <si>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</si>
  <si>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</si>
  <si>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</si>
  <si>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</si>
  <si>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</si>
  <si>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</si>
  <si>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</si>
  <si>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</si>
  <si>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</si>
  <si>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</si>
  <si>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</si>
  <si>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</si>
  <si>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</si>
  <si>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</si>
  <si>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</si>
  <si>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</si>
  <si>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</si>
  <si>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</si>
  <si>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</si>
  <si>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</si>
  <si>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</si>
  <si>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</si>
  <si>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</si>
  <si>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</si>
  <si>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</si>
  <si>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</si>
  <si>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</si>
  <si>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</si>
  <si>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</si>
  <si>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</si>
  <si>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</si>
  <si>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</si>
  <si>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</si>
  <si>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</si>
  <si>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</si>
  <si>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</si>
  <si>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</si>
  <si>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</si>
  <si>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</si>
  <si>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</si>
  <si>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</si>
  <si>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</si>
  <si>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</si>
  <si>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</si>
  <si>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</si>
  <si>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</si>
  <si>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</si>
  <si>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</si>
  <si>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</si>
  <si>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</si>
  <si>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</si>
  <si>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</si>
  <si>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</si>
  <si>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</si>
  <si>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</si>
  <si>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</si>
  <si>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</si>
  <si>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</si>
  <si>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</si>
  <si>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</si>
  <si>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</si>
  <si>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</si>
  <si>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</si>
  <si>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</si>
  <si>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</si>
  <si>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</si>
  <si>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</si>
  <si>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</si>
  <si>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</si>
  <si>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</si>
  <si>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</si>
  <si>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</si>
  <si>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</si>
  <si>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</si>
  <si>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</si>
  <si>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</si>
  <si>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</si>
  <si>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</si>
  <si>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</si>
  <si>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</si>
  <si>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</si>
  <si>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</si>
  <si>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</si>
  <si>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</si>
  <si>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</si>
  <si>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</si>
  <si>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</si>
  <si>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</si>
  <si>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</si>
  <si>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</si>
  <si>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</si>
  <si>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</si>
  <si>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</si>
  <si>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</si>
  <si>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</si>
  <si>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</si>
  <si>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</si>
  <si>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</si>
  <si>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</si>
  <si>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</si>
  <si>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</si>
  <si>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</si>
  <si>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</si>
  <si>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</si>
  <si>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</si>
  <si>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</si>
  <si>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</si>
  <si>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</si>
  <si>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</si>
  <si>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</si>
  <si>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</si>
  <si>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</si>
  <si>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</si>
  <si>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</si>
  <si>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</si>
  <si>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</si>
  <si>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</si>
  <si>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</si>
  <si>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</si>
  <si>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</si>
  <si>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</si>
  <si>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</si>
  <si>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</si>
  <si>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</si>
  <si>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</si>
  <si>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</si>
  <si>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</si>
  <si>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</si>
  <si>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</si>
  <si>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</si>
  <si>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</si>
  <si>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</si>
  <si>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</si>
  <si>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</si>
  <si>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</si>
  <si>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</si>
  <si>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</si>
  <si>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</si>
  <si>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</si>
  <si>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</si>
  <si>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</si>
  <si>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</si>
  <si>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</si>
  <si>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</si>
  <si>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</si>
  <si>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</si>
  <si>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</si>
  <si>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</si>
  <si>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</si>
  <si>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</si>
  <si>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</si>
  <si>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</si>
  <si>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</si>
  <si>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</si>
  <si>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</si>
  <si>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</si>
  <si>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</si>
  <si>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</si>
  <si>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</si>
  <si>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</si>
  <si>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</si>
  <si>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</si>
  <si>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</si>
  <si>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</si>
  <si>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</si>
  <si>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</si>
  <si>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</si>
  <si>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</si>
  <si>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</si>
  <si>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</si>
  <si>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</si>
  <si>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</si>
  <si>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</si>
  <si>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</si>
  <si>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</si>
  <si>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</si>
  <si>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</si>
  <si>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</si>
  <si>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</si>
  <si>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</si>
  <si>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</si>
  <si>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</si>
  <si>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</si>
  <si>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</si>
  <si>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</si>
  <si>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</si>
  <si>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</si>
  <si>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</si>
  <si>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</si>
  <si>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</si>
  <si>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</si>
  <si>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</si>
  <si>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</si>
  <si>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</si>
  <si>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</si>
  <si>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</si>
  <si>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</si>
  <si>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</si>
  <si>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</si>
  <si>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</si>
  <si>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</si>
  <si>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</si>
  <si>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</si>
  <si>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</si>
  <si>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</si>
  <si>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</si>
  <si>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</si>
  <si>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</si>
  <si>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</si>
  <si>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</si>
  <si>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</si>
  <si>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</si>
  <si>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</si>
  <si>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</si>
  <si>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</si>
  <si>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</si>
  <si>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</si>
  <si>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</si>
  <si>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</si>
  <si>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</si>
  <si>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</si>
  <si>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</si>
  <si>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</si>
  <si>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</si>
  <si>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</si>
  <si>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</si>
  <si>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</si>
  <si>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</si>
  <si>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</si>
  <si>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</si>
  <si>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</si>
  <si>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</si>
  <si>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</si>
  <si>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</si>
  <si>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</si>
  <si>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</si>
  <si>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</si>
  <si>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</si>
  <si>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</si>
  <si>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</si>
  <si>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</si>
  <si>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</si>
  <si>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</si>
  <si>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</si>
  <si>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</si>
  <si>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</si>
  <si>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</si>
  <si>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</si>
  <si>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</si>
  <si>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</si>
  <si>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</si>
  <si>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</si>
  <si>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</si>
  <si>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</si>
  <si>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</si>
  <si>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</si>
  <si>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</si>
  <si>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</si>
  <si>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</si>
  <si>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</si>
  <si>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</si>
  <si>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</si>
  <si>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</si>
  <si>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</si>
  <si>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</si>
  <si>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</si>
  <si>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</si>
  <si>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</si>
  <si>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</si>
  <si>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</si>
  <si>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</si>
  <si>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</si>
  <si>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</si>
  <si>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</si>
  <si>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</si>
  <si>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</si>
  <si>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</si>
  <si>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</si>
  <si>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</si>
  <si>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</si>
  <si>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</si>
  <si>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</si>
  <si>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</si>
  <si>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</si>
  <si>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</si>
  <si>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</si>
  <si>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</si>
  <si>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</si>
  <si>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</si>
  <si>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</si>
  <si>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</si>
  <si>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</si>
  <si>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</si>
  <si>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</si>
  <si>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</si>
  <si>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</si>
  <si>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</si>
  <si>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</si>
  <si>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</si>
  <si>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</si>
  <si>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</si>
  <si>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</si>
  <si>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</si>
  <si>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</si>
  <si>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</si>
  <si>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</si>
  <si>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</si>
  <si>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</si>
  <si>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</si>
  <si>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</si>
  <si>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</si>
  <si>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</si>
  <si>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</si>
  <si>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</si>
  <si>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</si>
  <si>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</si>
  <si>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</si>
  <si>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</si>
  <si>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</si>
  <si>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</si>
  <si>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</si>
  <si>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</si>
  <si>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</si>
  <si>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</si>
  <si>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</si>
  <si>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</si>
  <si>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</si>
  <si>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</si>
  <si>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</si>
  <si>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</si>
  <si>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</si>
  <si>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</si>
  <si>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</si>
  <si>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</si>
  <si>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</si>
  <si>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</si>
  <si>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</si>
  <si>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</si>
  <si>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</si>
  <si>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</si>
  <si>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</si>
  <si>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</si>
  <si>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</si>
  <si>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</si>
  <si>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</si>
  <si>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</si>
  <si>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</si>
  <si>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</si>
  <si>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</si>
  <si>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</si>
  <si>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</si>
  <si>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</si>
  <si>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</si>
  <si>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</si>
  <si>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</si>
  <si>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</si>
  <si>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</si>
  <si>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</si>
  <si>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</si>
  <si>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</si>
  <si>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</si>
  <si>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</si>
  <si>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</si>
  <si>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</si>
  <si>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</si>
  <si>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</si>
  <si>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</si>
  <si>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</si>
  <si>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</si>
  <si>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</si>
  <si>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</si>
  <si>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</si>
  <si>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</si>
  <si>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</si>
  <si>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</si>
  <si>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</si>
  <si>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</si>
  <si>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</si>
  <si>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</si>
  <si>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</si>
  <si>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</si>
  <si>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</si>
  <si>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</si>
  <si>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</si>
  <si>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</si>
  <si>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</si>
  <si>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</si>
  <si>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</si>
  <si>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</si>
  <si>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</si>
  <si>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</si>
  <si>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</si>
  <si>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</si>
  <si>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</si>
  <si>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</si>
  <si>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</si>
  <si>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</si>
  <si>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</si>
  <si>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</si>
  <si>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</si>
  <si>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</si>
  <si>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</si>
  <si>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</si>
  <si>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</si>
  <si>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</si>
  <si>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</si>
  <si>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</si>
  <si>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</si>
  <si>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</si>
  <si>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</si>
  <si>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</si>
  <si>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</si>
  <si>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</si>
  <si>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</si>
  <si>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</si>
  <si>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</si>
  <si>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</si>
  <si>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</si>
  <si>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</si>
  <si>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</si>
  <si>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</si>
  <si>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</si>
  <si>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</si>
  <si>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</si>
  <si>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</si>
  <si>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</si>
  <si>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</si>
  <si>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</si>
  <si>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</si>
  <si>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</si>
  <si>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</si>
  <si>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</si>
  <si>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</si>
  <si>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</si>
  <si>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</si>
  <si>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</si>
  <si>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</si>
  <si>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</si>
  <si>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</si>
  <si>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</si>
  <si>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</si>
  <si>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</si>
  <si>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</si>
  <si>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</si>
  <si>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</si>
  <si>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</si>
  <si>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</si>
  <si>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</si>
  <si>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</si>
  <si>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</si>
  <si>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</si>
  <si>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</si>
  <si>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</si>
  <si>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</si>
  <si>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</si>
  <si>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</si>
  <si>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</si>
  <si>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</si>
  <si>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</si>
  <si>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</si>
  <si>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</si>
  <si>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</si>
  <si>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</si>
  <si>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</si>
  <si>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</si>
  <si>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</si>
  <si>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</si>
  <si>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</si>
  <si>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</si>
  <si>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</si>
  <si>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</si>
  <si>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</si>
  <si>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</si>
  <si>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</si>
  <si>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</si>
  <si>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</si>
  <si>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</si>
  <si>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</si>
  <si>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</si>
  <si>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</si>
  <si>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</si>
  <si>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</si>
  <si>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</si>
  <si>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</si>
  <si>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</si>
  <si>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</si>
  <si>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</si>
  <si>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</si>
  <si>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</si>
  <si>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</si>
  <si>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</si>
  <si>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</si>
  <si>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</si>
  <si>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</si>
  <si>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</si>
  <si>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</si>
  <si>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</si>
  <si>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</si>
  <si>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</si>
  <si>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</si>
  <si>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</si>
  <si>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</si>
  <si>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</si>
  <si>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</si>
  <si>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</si>
  <si>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</si>
  <si>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</si>
  <si>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</si>
  <si>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</si>
  <si>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</si>
  <si>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</si>
  <si>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</si>
  <si>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</si>
  <si>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</si>
  <si>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</si>
  <si>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</si>
  <si>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</si>
  <si>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</si>
  <si>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</si>
  <si>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</si>
  <si>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</si>
  <si>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</si>
  <si>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</si>
  <si>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</si>
  <si>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</si>
  <si>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</si>
  <si>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</si>
  <si>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</si>
  <si>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</si>
  <si>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</si>
  <si>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</si>
  <si>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</si>
  <si>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</si>
  <si>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</si>
  <si>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</si>
  <si>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</si>
  <si>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</si>
  <si>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</si>
  <si>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</si>
  <si>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</si>
  <si>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</si>
  <si>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</si>
  <si>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</si>
  <si>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</si>
  <si>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</si>
  <si>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</si>
  <si>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</si>
  <si>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</si>
  <si>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</si>
  <si>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</si>
  <si>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</si>
  <si>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</si>
  <si>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</si>
  <si>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</si>
  <si>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</si>
  <si>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</si>
  <si>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</si>
  <si>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</si>
  <si>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</si>
  <si>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</si>
  <si>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</si>
  <si>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</si>
  <si>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</si>
  <si>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</si>
  <si>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</si>
  <si>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</si>
  <si>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</si>
  <si>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</si>
  <si>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</si>
  <si>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</si>
  <si>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</si>
  <si>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</si>
  <si>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</si>
  <si>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</si>
  <si>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</si>
  <si>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</si>
  <si>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</si>
  <si>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</si>
  <si>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</si>
  <si>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</si>
  <si>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</si>
  <si>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</si>
  <si>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</si>
  <si>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</si>
  <si>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</si>
  <si>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</si>
  <si>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</si>
  <si>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</si>
  <si>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</si>
  <si>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</si>
  <si>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</si>
  <si>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</si>
  <si>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</si>
  <si>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</si>
  <si>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</si>
  <si>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</si>
  <si>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</si>
  <si>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</si>
  <si>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</si>
  <si>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</si>
  <si>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</si>
  <si>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</si>
  <si>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</si>
  <si>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</si>
  <si>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</si>
  <si>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</si>
  <si>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</si>
  <si>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</si>
  <si>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</si>
  <si>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</si>
  <si>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</si>
  <si>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</si>
  <si>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</si>
  <si>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</si>
  <si>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</si>
  <si>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</si>
  <si>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</si>
  <si>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</si>
  <si>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</si>
  <si>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</si>
  <si>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</si>
  <si>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</si>
  <si>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</si>
  <si>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</si>
  <si>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</si>
  <si>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</si>
  <si>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</si>
  <si>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</si>
  <si>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</si>
  <si>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</si>
  <si>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</si>
  <si>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</si>
  <si>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</si>
  <si>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</si>
  <si>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</si>
  <si>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</si>
  <si>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</si>
  <si>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</si>
  <si>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</si>
  <si>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</si>
  <si>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</si>
  <si>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</si>
  <si>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</si>
  <si>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</si>
  <si>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</si>
  <si>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</si>
  <si>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</si>
  <si>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</si>
  <si>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</si>
  <si>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</si>
  <si>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</si>
  <si>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</si>
  <si>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</si>
  <si>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</si>
  <si>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</si>
  <si>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</si>
  <si>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</si>
  <si>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</si>
  <si>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</si>
  <si>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</si>
  <si>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</si>
  <si>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</si>
  <si>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</si>
  <si>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</si>
  <si>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</si>
  <si>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</si>
  <si>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</si>
  <si>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</si>
  <si>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</si>
  <si>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</si>
  <si>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</si>
  <si>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</si>
  <si>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</si>
  <si>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</si>
  <si>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</si>
  <si>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</si>
  <si>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</si>
  <si>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</si>
  <si>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</si>
  <si>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</si>
  <si>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</si>
  <si>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</si>
  <si>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</si>
  <si>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</si>
  <si>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</si>
  <si>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</si>
  <si>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</si>
  <si>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</si>
  <si>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</si>
  <si>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</si>
  <si>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</si>
  <si>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</si>
  <si>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</si>
  <si>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</si>
  <si>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</si>
  <si>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</si>
  <si>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</si>
  <si>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</si>
  <si>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</si>
  <si>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</si>
  <si>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</si>
  <si>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</si>
  <si>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</si>
  <si>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</si>
  <si>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</si>
  <si>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</si>
  <si>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</si>
  <si>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</si>
  <si>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</si>
  <si>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</si>
  <si>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</si>
  <si>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</si>
  <si>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</si>
  <si>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</si>
  <si>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</si>
  <si>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</si>
  <si>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</si>
  <si>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</si>
  <si>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</si>
  <si>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</si>
  <si>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</si>
  <si>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</si>
  <si>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</si>
  <si>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</si>
  <si>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</si>
  <si>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</si>
  <si>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</si>
  <si>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</si>
  <si>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</si>
  <si>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</si>
  <si>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</si>
  <si>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</si>
  <si>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</si>
  <si>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</si>
  <si>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</si>
  <si>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</si>
  <si>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</si>
  <si>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</si>
  <si>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</si>
  <si>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</si>
  <si>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</si>
  <si>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</si>
  <si>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</si>
  <si>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</si>
  <si>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</si>
  <si>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</si>
  <si>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</si>
  <si>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</si>
  <si>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</si>
  <si>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</si>
  <si>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</si>
  <si>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</si>
  <si>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</si>
  <si>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</si>
  <si>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</si>
  <si>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</si>
  <si>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</si>
  <si>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</si>
  <si>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</si>
  <si>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</si>
  <si>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</si>
  <si>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</si>
  <si>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</si>
  <si>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</si>
  <si>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</si>
  <si>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</si>
  <si>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</si>
  <si>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</si>
  <si>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</si>
  <si>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</si>
  <si>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</si>
  <si>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</si>
  <si>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</si>
  <si>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</si>
  <si>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</si>
  <si>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</si>
  <si>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</si>
  <si>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</si>
  <si>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</si>
  <si>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</si>
  <si>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</si>
  <si>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</si>
  <si>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</si>
  <si>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</si>
  <si>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</si>
  <si>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</si>
  <si>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</si>
  <si>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</si>
  <si>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</si>
  <si>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</si>
  <si>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</si>
  <si>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</si>
  <si>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</si>
  <si>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</si>
  <si>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</si>
  <si>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</si>
  <si>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</si>
  <si>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</si>
  <si>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</si>
  <si>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</si>
  <si>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</si>
  <si>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</si>
  <si>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</si>
  <si>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</si>
  <si>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</si>
  <si>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</si>
  <si>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</si>
  <si>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</si>
  <si>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</si>
  <si>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</si>
  <si>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</si>
  <si>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</si>
  <si>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</si>
  <si>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</si>
  <si>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</si>
  <si>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</si>
  <si>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</si>
  <si>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</si>
  <si>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</si>
  <si>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</si>
  <si>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</si>
  <si>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</si>
  <si>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</si>
  <si>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</si>
  <si>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</si>
  <si>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</si>
  <si>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</si>
  <si>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</si>
  <si>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</si>
  <si>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</si>
  <si>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</si>
  <si>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</si>
  <si>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</si>
  <si>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</si>
  <si>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</si>
  <si>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</si>
  <si>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</si>
  <si>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</si>
  <si>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</si>
  <si>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</si>
  <si>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</si>
  <si>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</si>
  <si>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</si>
  <si>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</si>
  <si>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</si>
  <si>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</si>
  <si>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</si>
  <si>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</si>
  <si>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</si>
  <si>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</si>
  <si>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</si>
  <si>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</si>
  <si>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</si>
  <si>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</si>
  <si>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</si>
  <si>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</si>
  <si>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</si>
  <si>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</si>
  <si>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</si>
  <si>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</si>
  <si>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</si>
  <si>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</si>
  <si>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</si>
  <si>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</si>
  <si>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</si>
  <si>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</si>
  <si>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</si>
  <si>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</si>
  <si>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</si>
  <si>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</si>
  <si>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</si>
  <si>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</si>
  <si>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</si>
  <si>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</si>
  <si>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</si>
  <si>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</si>
  <si>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</si>
  <si>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</si>
  <si>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</si>
  <si>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</si>
  <si>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</si>
  <si>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</si>
  <si>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</si>
  <si>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</si>
  <si>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</si>
  <si>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</si>
  <si>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</si>
  <si>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</si>
  <si>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</si>
  <si>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</si>
  <si>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</si>
  <si>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</si>
  <si>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</si>
  <si>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</si>
  <si>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</si>
  <si>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</si>
  <si>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</si>
  <si>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</si>
  <si>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</si>
  <si>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</si>
  <si>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</si>
  <si>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</si>
  <si>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</si>
  <si>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</si>
  <si>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</si>
  <si>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</si>
  <si>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</si>
  <si>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</si>
  <si>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</si>
  <si>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</si>
  <si>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</si>
  <si>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</si>
  <si>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</si>
  <si>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</si>
  <si>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</si>
  <si>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</si>
  <si>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</si>
  <si>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</si>
  <si>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</si>
  <si>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</si>
  <si>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</si>
  <si>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</si>
  <si>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</si>
  <si>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</si>
  <si>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</si>
  <si>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</si>
  <si>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</si>
  <si>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</si>
  <si>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</si>
  <si>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</si>
  <si>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</si>
  <si>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</si>
  <si>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</si>
  <si>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</si>
  <si>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</si>
  <si>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</si>
  <si>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</si>
  <si>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</si>
  <si>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</si>
  <si>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</si>
  <si>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</si>
  <si>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</si>
  <si>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</si>
  <si>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</si>
  <si>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</si>
  <si>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</si>
  <si>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</si>
  <si>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</si>
  <si>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</si>
  <si>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</si>
  <si>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</si>
  <si>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</si>
  <si>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</si>
  <si>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</si>
  <si>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</si>
  <si>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</si>
  <si>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</si>
  <si>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</si>
  <si>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</si>
  <si>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</si>
  <si>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</si>
  <si>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</si>
  <si>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</si>
  <si>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</si>
  <si>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</si>
  <si>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</si>
  <si>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</si>
  <si>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</si>
  <si>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</si>
  <si>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</si>
  <si>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</si>
  <si>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</si>
  <si>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</si>
  <si>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</si>
  <si>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</si>
  <si>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</si>
  <si>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</si>
  <si>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</si>
  <si>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</si>
  <si>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</si>
  <si>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</si>
  <si>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</si>
  <si>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</si>
  <si>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</si>
  <si>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</si>
  <si>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</si>
  <si>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</si>
  <si>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</si>
  <si>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</si>
  <si>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</si>
  <si>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</si>
  <si>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</si>
  <si>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</si>
  <si>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</si>
  <si>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</si>
  <si>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</si>
  <si>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</si>
  <si>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</si>
  <si>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</si>
  <si>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</si>
  <si>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</si>
  <si>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</si>
  <si>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</si>
  <si>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</si>
  <si>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</si>
  <si>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</si>
  <si>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</si>
  <si>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</si>
  <si>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</si>
  <si>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</si>
  <si>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</si>
  <si>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</si>
  <si>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</si>
  <si>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</si>
  <si>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</si>
  <si>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</si>
  <si>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</si>
  <si>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</si>
  <si>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</si>
  <si>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</si>
  <si>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</si>
  <si>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</si>
  <si>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</si>
  <si>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</si>
  <si>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</si>
  <si>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</si>
  <si>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</si>
  <si>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</si>
  <si>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</si>
  <si>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</si>
  <si>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</si>
  <si>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</si>
  <si>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</si>
  <si>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</si>
  <si>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</si>
  <si>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</si>
  <si>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</si>
  <si>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</si>
  <si>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</si>
  <si>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</si>
  <si>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</si>
  <si>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</si>
  <si>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</si>
  <si>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</si>
  <si>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</si>
  <si>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</si>
  <si>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</si>
  <si>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</si>
  <si>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</si>
  <si>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</si>
  <si>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</si>
  <si>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</si>
  <si>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</si>
  <si>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</si>
  <si>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</si>
  <si>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</si>
  <si>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</si>
  <si>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</si>
  <si>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</si>
  <si>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</si>
  <si>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</si>
  <si>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</si>
  <si>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</si>
  <si>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</si>
  <si>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</si>
  <si>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</si>
  <si>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</si>
  <si>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</si>
  <si>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</si>
  <si>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</si>
  <si>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</si>
  <si>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</si>
  <si>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</si>
  <si>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</si>
  <si>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</si>
  <si>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</si>
  <si>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</si>
  <si>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</si>
  <si>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</si>
  <si>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</si>
  <si>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</si>
  <si>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</si>
  <si>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</si>
  <si>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</si>
  <si>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</si>
  <si>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</si>
  <si>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</si>
  <si>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</si>
  <si>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</si>
  <si>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</si>
  <si>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</si>
  <si>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</si>
  <si>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</si>
  <si>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</si>
  <si>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</si>
  <si>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</si>
  <si>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</si>
  <si>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</si>
  <si>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</si>
  <si>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</si>
  <si>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</si>
  <si>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</si>
  <si>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</si>
  <si>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</si>
  <si>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</si>
  <si>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</si>
  <si>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</si>
  <si>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</si>
  <si>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</si>
  <si>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</si>
  <si>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</si>
  <si>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</si>
  <si>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</si>
  <si>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</si>
  <si>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</si>
  <si>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</si>
  <si>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</si>
  <si>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</si>
  <si>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</si>
  <si>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</si>
  <si>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</si>
  <si>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</si>
  <si>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</si>
  <si>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</si>
  <si>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</si>
  <si>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</si>
  <si>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</si>
  <si>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</si>
  <si>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</si>
  <si>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</si>
  <si>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</si>
  <si>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</si>
  <si>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</si>
  <si>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</si>
  <si>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</si>
  <si>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</si>
  <si>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</si>
  <si>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</si>
  <si>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</si>
  <si>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</si>
  <si>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</si>
  <si>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</si>
  <si>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</si>
  <si>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</si>
  <si>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</si>
  <si>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</si>
  <si>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</si>
  <si>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</si>
  <si>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</si>
  <si>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</si>
  <si>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</si>
  <si>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</si>
  <si>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</si>
  <si>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</si>
  <si>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</si>
  <si>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</si>
  <si>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</si>
  <si>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</si>
  <si>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</si>
  <si>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</si>
  <si>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</si>
  <si>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</si>
  <si>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</si>
  <si>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</si>
  <si>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</si>
  <si>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</si>
  <si>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</si>
  <si>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</si>
  <si>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</si>
  <si>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</si>
  <si>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</si>
  <si>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</si>
  <si>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</si>
  <si>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</si>
  <si>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</si>
  <si>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</si>
  <si>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</si>
  <si>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</si>
  <si>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</si>
  <si>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</si>
  <si>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</si>
  <si>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</si>
  <si>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</si>
  <si>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</si>
  <si>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</si>
  <si>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</si>
  <si>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</si>
  <si>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</si>
  <si>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</si>
  <si>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</si>
  <si>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</si>
  <si>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</si>
  <si>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</si>
  <si>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</si>
  <si>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</si>
  <si>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</si>
  <si>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</si>
  <si>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</si>
  <si>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</si>
  <si>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</si>
  <si>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</si>
  <si>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</si>
  <si>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</si>
  <si>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</si>
  <si>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</si>
  <si>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</si>
  <si>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</si>
  <si>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</si>
  <si>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</si>
  <si>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</si>
  <si>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</si>
  <si>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</si>
  <si>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</si>
  <si>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</si>
  <si>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</si>
  <si>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</si>
  <si>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</si>
  <si>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</si>
  <si>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</si>
  <si>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</si>
  <si>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</si>
  <si>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</si>
  <si>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</si>
  <si>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</si>
  <si>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</si>
  <si>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</si>
  <si>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</si>
  <si>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</si>
  <si>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</si>
  <si>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</si>
  <si>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</si>
  <si>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</si>
  <si>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</si>
  <si>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</si>
  <si>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</si>
  <si>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</si>
  <si>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</si>
  <si>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</si>
  <si>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</si>
  <si>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</si>
  <si>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</si>
  <si>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</si>
  <si>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</si>
  <si>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</si>
  <si>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</si>
  <si>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</si>
  <si>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</si>
  <si>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</si>
  <si>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</si>
  <si>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</si>
  <si>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</si>
  <si>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</si>
  <si>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</si>
  <si>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</si>
  <si>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</si>
  <si>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</si>
  <si>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</si>
  <si>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</si>
  <si>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</si>
  <si>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</si>
  <si>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</si>
  <si>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</si>
  <si>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</si>
  <si>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</si>
  <si>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</si>
  <si>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</si>
  <si>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</si>
  <si>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</si>
  <si>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</si>
  <si>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</si>
  <si>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</si>
  <si>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</si>
  <si>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</si>
  <si>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</si>
  <si>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</si>
  <si>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</si>
  <si>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</si>
  <si>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</si>
  <si>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</si>
  <si>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</si>
  <si>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</si>
  <si>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</si>
  <si>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</si>
  <si>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</si>
  <si>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</si>
  <si>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</si>
  <si>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</si>
  <si>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</si>
  <si>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</si>
  <si>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</si>
  <si>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</si>
  <si>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</si>
  <si>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</si>
  <si>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</si>
  <si>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</si>
  <si>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</si>
  <si>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</si>
  <si>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</si>
  <si>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</si>
  <si>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</si>
  <si>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</si>
  <si>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</si>
  <si>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</si>
  <si>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</si>
  <si>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</si>
  <si>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</si>
  <si>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</si>
  <si>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</si>
  <si>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</si>
  <si>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</si>
  <si>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</si>
  <si>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</si>
  <si>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</si>
  <si>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</si>
  <si>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</si>
  <si>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</si>
  <si>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</si>
  <si>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</si>
  <si>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</si>
  <si>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</si>
  <si>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</si>
  <si>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</si>
  <si>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</si>
  <si>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</si>
  <si>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</si>
  <si>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</si>
  <si>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</si>
  <si>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</si>
  <si>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</si>
  <si>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</si>
  <si>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</si>
  <si>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</si>
  <si>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</si>
  <si>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</si>
  <si>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</si>
  <si>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</si>
  <si>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</si>
  <si>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</si>
  <si>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</si>
  <si>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</si>
  <si>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</si>
  <si>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</si>
  <si>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</si>
  <si>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</si>
  <si>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</si>
  <si>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</si>
  <si>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</si>
  <si>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</si>
  <si>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</si>
  <si>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</si>
  <si>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</si>
  <si>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</si>
  <si>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</si>
  <si>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</si>
  <si>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</si>
  <si>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</si>
  <si>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</si>
  <si>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</si>
  <si>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</si>
  <si>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</si>
  <si>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</si>
  <si>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</si>
  <si>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</si>
  <si>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</si>
  <si>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</si>
  <si>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</si>
  <si>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</si>
  <si>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</si>
  <si>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</si>
  <si>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</si>
  <si>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</si>
  <si>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</si>
  <si>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</si>
  <si>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</si>
  <si>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</si>
  <si>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</si>
  <si>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</si>
  <si>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</si>
  <si>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</si>
  <si>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</si>
  <si>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</si>
  <si>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</si>
  <si>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</si>
  <si>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</si>
  <si>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</si>
  <si>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</si>
  <si>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</si>
  <si>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</si>
  <si>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</si>
  <si>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</si>
  <si>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</si>
  <si>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</si>
  <si>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</si>
  <si>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</si>
  <si>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</si>
  <si>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</si>
  <si>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</si>
  <si>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</si>
  <si>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</si>
  <si>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</si>
  <si>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</si>
  <si>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</si>
  <si>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</si>
  <si>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</si>
  <si>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</si>
  <si>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</si>
  <si>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</si>
  <si>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</si>
  <si>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</si>
  <si>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</si>
  <si>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</si>
  <si>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</si>
  <si>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</si>
  <si>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</si>
  <si>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</si>
  <si>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</si>
  <si>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</si>
  <si>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</si>
  <si>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</si>
  <si>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</si>
  <si>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</si>
  <si>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</si>
  <si>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</si>
  <si>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</si>
  <si>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</si>
  <si>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</si>
  <si>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</si>
  <si>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</si>
  <si>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</si>
  <si>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</si>
  <si>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</si>
  <si>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</si>
  <si>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</si>
  <si>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</si>
  <si>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</si>
  <si>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</si>
  <si>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</si>
  <si>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</si>
  <si>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</si>
  <si>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</si>
  <si>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</si>
  <si>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</si>
  <si>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</si>
  <si>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</si>
  <si>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</si>
  <si>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</si>
  <si>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</si>
  <si>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</si>
  <si>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</si>
  <si>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</si>
  <si>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</si>
  <si>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</si>
  <si>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</si>
  <si>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</si>
  <si>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</si>
  <si>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</si>
  <si>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</si>
  <si>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</si>
  <si>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</si>
  <si>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</si>
  <si>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</si>
  <si>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</si>
  <si>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</si>
  <si>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</si>
  <si>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</si>
  <si>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</si>
  <si>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</si>
  <si>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</si>
  <si>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</si>
  <si>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</si>
  <si>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</si>
  <si>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</si>
  <si>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</si>
  <si>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</si>
  <si>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</si>
  <si>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</si>
  <si>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</si>
  <si>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</si>
  <si>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</si>
  <si>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</si>
  <si>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</si>
  <si>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</si>
  <si>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</si>
  <si>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</si>
  <si>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</si>
  <si>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</si>
  <si>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</si>
  <si>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</si>
  <si>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</si>
  <si>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</si>
  <si>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</si>
  <si>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</si>
  <si>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</si>
  <si>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</si>
  <si>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</si>
  <si>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</si>
  <si>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</si>
  <si>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</si>
  <si>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</si>
  <si>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</si>
  <si>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</si>
  <si>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</si>
  <si>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</si>
  <si>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</si>
  <si>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</si>
  <si>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</si>
  <si>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</si>
  <si>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</si>
  <si>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</si>
  <si>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</si>
  <si>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</si>
  <si>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</si>
  <si>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</si>
  <si>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</si>
  <si>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</si>
  <si>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</si>
  <si>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</si>
  <si>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</si>
  <si>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</si>
  <si>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</si>
  <si>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</si>
  <si>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</si>
  <si>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</si>
  <si>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</si>
  <si>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</si>
  <si>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</si>
  <si>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</si>
  <si>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</si>
  <si>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</si>
  <si>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</si>
  <si>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</si>
  <si>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</si>
  <si>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</si>
  <si>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</si>
  <si>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</si>
  <si>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</si>
  <si>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</si>
  <si>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</si>
  <si>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</si>
  <si>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</si>
  <si>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</si>
  <si>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</si>
  <si>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</si>
  <si>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</si>
  <si>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</si>
  <si>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</si>
  <si>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</si>
  <si>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</si>
  <si>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</si>
  <si>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</si>
  <si>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</si>
  <si>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</si>
  <si>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</si>
  <si>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</si>
  <si>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</si>
  <si>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</si>
  <si>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</si>
  <si>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</si>
  <si>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</si>
  <si>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</si>
  <si>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</si>
  <si>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</si>
  <si>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</si>
  <si>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</si>
  <si>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</si>
  <si>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</si>
  <si>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</si>
  <si>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</si>
  <si>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</si>
  <si>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</si>
  <si>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</si>
  <si>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</si>
  <si>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</si>
  <si>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</si>
  <si>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</si>
  <si>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</si>
  <si>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</si>
  <si>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</si>
  <si>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</si>
  <si>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</si>
  <si>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</si>
  <si>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</si>
  <si>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</si>
  <si>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</si>
  <si>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</si>
  <si>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</si>
  <si>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</si>
  <si>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</si>
  <si>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</si>
  <si>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</si>
  <si>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</si>
  <si>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</si>
  <si>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</si>
  <si>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</si>
  <si>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</si>
  <si>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</si>
  <si>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</si>
  <si>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</si>
  <si>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</si>
  <si>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</si>
  <si>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</si>
  <si>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</si>
  <si>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</si>
  <si>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</si>
  <si>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</si>
  <si>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</si>
  <si>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</si>
  <si>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</si>
  <si>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</si>
  <si>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</si>
  <si>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</si>
  <si>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</si>
  <si>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</si>
  <si>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</si>
  <si>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</si>
  <si>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</si>
  <si>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</si>
  <si>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</si>
  <si>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</si>
  <si>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</si>
  <si>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</si>
  <si>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</si>
  <si>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</si>
  <si>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</si>
  <si>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</si>
  <si>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</si>
  <si>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</si>
  <si>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</si>
  <si>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</si>
  <si>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</si>
  <si>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</si>
  <si>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</si>
  <si>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</si>
  <si>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</si>
  <si>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</si>
  <si>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</si>
  <si>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</si>
  <si>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</si>
  <si>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</si>
  <si>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</si>
  <si>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</si>
  <si>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</si>
  <si>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</si>
  <si>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</si>
  <si>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</si>
  <si>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</si>
  <si>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</si>
  <si>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</si>
  <si>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</si>
  <si>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</si>
  <si>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</si>
  <si>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</si>
  <si>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</si>
  <si>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</si>
  <si>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</si>
  <si>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</si>
  <si>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</si>
  <si>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</si>
  <si>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</si>
  <si>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</si>
  <si>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</si>
  <si>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</si>
  <si>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</si>
  <si>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</si>
  <si>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</si>
  <si>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</si>
  <si>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</si>
  <si>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</si>
  <si>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</si>
  <si>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</si>
  <si>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</si>
  <si>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</si>
  <si>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</si>
  <si>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</si>
  <si>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</si>
  <si>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</si>
  <si>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</si>
  <si>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</si>
  <si>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</si>
  <si>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</si>
  <si>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</si>
  <si>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</si>
  <si>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</si>
  <si>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</si>
  <si>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</si>
  <si>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</si>
  <si>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</si>
  <si>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</si>
  <si>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</si>
  <si>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</si>
  <si>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</si>
  <si>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</si>
  <si>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</si>
  <si>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</si>
  <si>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</si>
  <si>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</si>
  <si>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</si>
  <si>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</si>
  <si>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</si>
  <si>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</si>
  <si>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</si>
  <si>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</si>
  <si>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</si>
  <si>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</si>
  <si>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</si>
  <si>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</si>
  <si>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</si>
  <si>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</si>
  <si>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</si>
  <si>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</si>
  <si>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</si>
  <si>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</si>
  <si>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</si>
  <si>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</si>
  <si>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</si>
  <si>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</si>
  <si>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</si>
  <si>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</si>
  <si>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</si>
  <si>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</si>
  <si>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</si>
  <si>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</si>
  <si>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</si>
  <si>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</si>
  <si>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</si>
  <si>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</si>
  <si>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</si>
  <si>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</si>
  <si>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</si>
  <si>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</si>
  <si>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</si>
  <si>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</si>
  <si>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</si>
  <si>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</si>
  <si>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</si>
  <si>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</si>
  <si>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</si>
  <si>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</si>
  <si>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</si>
  <si>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</si>
  <si>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</si>
  <si>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</si>
  <si>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</si>
  <si>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</si>
  <si>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</si>
  <si>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</si>
  <si>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</si>
  <si>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</si>
  <si>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</si>
  <si>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</si>
  <si>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</si>
  <si>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</si>
  <si>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</si>
  <si>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</si>
  <si>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</si>
  <si>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</si>
  <si>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</si>
  <si>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</si>
  <si>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</si>
  <si>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</si>
  <si>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</si>
  <si>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</si>
  <si>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</si>
  <si>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</si>
  <si>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</si>
  <si>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</si>
  <si>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</si>
  <si>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</si>
  <si>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</si>
  <si>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</si>
  <si>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</si>
  <si>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</si>
  <si>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</si>
  <si>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</si>
  <si>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</si>
  <si>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</si>
  <si>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</si>
  <si>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</si>
  <si>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</si>
  <si>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</si>
  <si>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</si>
  <si>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</si>
  <si>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</si>
  <si>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</si>
  <si>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</si>
  <si>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</si>
  <si>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</si>
  <si>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</si>
  <si>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</si>
  <si>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</si>
  <si>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</si>
  <si>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</si>
  <si>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</si>
  <si>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</si>
  <si>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</si>
  <si>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</si>
  <si>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</si>
  <si>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</si>
  <si>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</si>
  <si>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</si>
  <si>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</si>
  <si>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</si>
  <si>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</si>
  <si>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</si>
  <si>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</si>
  <si>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</si>
  <si>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</si>
  <si>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</si>
  <si>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</si>
  <si>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</si>
  <si>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</si>
  <si>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</si>
  <si>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</si>
  <si>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</si>
  <si>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</si>
  <si>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</si>
  <si>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</si>
  <si>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</si>
  <si>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</si>
  <si>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</si>
  <si>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</si>
  <si>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</si>
  <si>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</si>
  <si>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</si>
  <si>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</si>
  <si>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</si>
  <si>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</si>
  <si>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</si>
  <si>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</si>
  <si>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</si>
  <si>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</si>
  <si>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</si>
  <si>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</si>
  <si>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</si>
  <si>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</si>
  <si>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</si>
  <si>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</si>
  <si>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</si>
  <si>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</si>
  <si>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</si>
  <si>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</si>
  <si>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</si>
  <si>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</si>
  <si>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</si>
  <si>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</si>
  <si>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</si>
  <si>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</si>
  <si>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</si>
  <si>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</si>
  <si>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</si>
  <si>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</si>
  <si>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</si>
  <si>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</si>
  <si>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</si>
  <si>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</si>
  <si>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</si>
  <si>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</si>
  <si>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</si>
  <si>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</si>
  <si>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</si>
  <si>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</si>
  <si>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</si>
  <si>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</si>
  <si>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</si>
  <si>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</si>
  <si>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</si>
  <si>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</si>
  <si>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</si>
  <si>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</si>
  <si>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</si>
  <si>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</si>
  <si>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</si>
  <si>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</si>
  <si>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</si>
  <si>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</si>
  <si>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</si>
  <si>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</si>
  <si>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</si>
  <si>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</si>
  <si>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</si>
  <si>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</si>
  <si>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</si>
  <si>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</si>
  <si>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</si>
  <si>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</si>
  <si>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</si>
  <si>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</si>
  <si>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</si>
  <si>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</si>
  <si>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</si>
  <si>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</si>
  <si>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</si>
  <si>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</si>
  <si>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</si>
  <si>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</si>
  <si>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</si>
  <si>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</si>
  <si>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</si>
  <si>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</si>
  <si>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</si>
  <si>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</si>
  <si>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</si>
  <si>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</si>
  <si>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</si>
  <si>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</si>
  <si>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</si>
  <si>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</si>
  <si>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</si>
  <si>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</si>
  <si>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</si>
  <si>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</si>
  <si>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</si>
  <si>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</si>
  <si>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</si>
  <si>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</si>
  <si>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</si>
  <si>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</si>
  <si>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</si>
  <si>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</si>
  <si>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</si>
  <si>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</si>
  <si>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</si>
  <si>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</si>
  <si>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</si>
  <si>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</si>
  <si>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</si>
  <si>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</si>
  <si>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</si>
  <si>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</si>
  <si>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</si>
  <si>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</si>
  <si>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</si>
  <si>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</si>
  <si>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</si>
  <si>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</si>
  <si>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</si>
  <si>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</si>
  <si>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</si>
  <si>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</si>
  <si>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</si>
  <si>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</si>
  <si>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</si>
  <si>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</si>
  <si>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</si>
  <si>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</si>
  <si>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</si>
  <si>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</si>
  <si>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</si>
  <si>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</si>
  <si>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</si>
  <si>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</si>
  <si>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</si>
  <si>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</si>
  <si>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</si>
  <si>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</si>
  <si>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</si>
  <si>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</si>
  <si>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</si>
  <si>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</si>
  <si>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</si>
  <si>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</si>
  <si>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</si>
  <si>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</si>
  <si>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</si>
  <si>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</si>
  <si>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</si>
  <si>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</si>
  <si>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</si>
  <si>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</si>
  <si>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</si>
  <si>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</si>
  <si>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</si>
  <si>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</si>
  <si>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</si>
  <si>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</si>
  <si>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</si>
  <si>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</si>
  <si>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</si>
  <si>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</si>
  <si>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</si>
  <si>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</si>
  <si>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</si>
  <si>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</si>
  <si>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</si>
  <si>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</si>
  <si>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</si>
  <si>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</si>
  <si>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</si>
  <si>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</si>
  <si>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</si>
  <si>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</si>
  <si>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</si>
  <si>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</si>
  <si>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</si>
  <si>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</si>
  <si>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</si>
  <si>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</si>
  <si>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</si>
  <si>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</si>
  <si>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</si>
  <si>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</si>
  <si>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</si>
  <si>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</si>
  <si>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</si>
  <si>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</si>
  <si>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</si>
  <si>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</si>
  <si>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</si>
  <si>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</si>
  <si>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</si>
  <si>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</si>
  <si>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</si>
  <si>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</si>
  <si>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</si>
  <si>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</si>
  <si>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</si>
  <si>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</si>
  <si>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</si>
  <si>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</si>
  <si>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</si>
  <si>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</si>
  <si>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</si>
  <si>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</si>
  <si>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</si>
  <si>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</si>
  <si>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</si>
  <si>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</si>
  <si>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</si>
  <si>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</si>
  <si>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</si>
  <si>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</si>
  <si>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</si>
  <si>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</si>
  <si>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</si>
  <si>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</si>
  <si>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</si>
  <si>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</si>
  <si>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</si>
  <si>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</si>
  <si>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</si>
  <si>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</si>
  <si>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</si>
  <si>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</si>
  <si>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</si>
  <si>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</si>
  <si>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</si>
  <si>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</si>
  <si>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</si>
  <si>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</si>
  <si>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</si>
  <si>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</si>
  <si>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</si>
  <si>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</si>
  <si>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</si>
  <si>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</si>
  <si>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</si>
  <si>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</si>
  <si>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</si>
  <si>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</si>
  <si>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</si>
  <si>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</si>
  <si>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</si>
  <si>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</si>
  <si>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</si>
  <si>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</si>
  <si>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</si>
  <si>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</si>
  <si>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</si>
  <si>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</si>
  <si>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</si>
  <si>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</si>
  <si>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</si>
  <si>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</si>
  <si>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</si>
  <si>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</si>
  <si>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</si>
  <si>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</si>
  <si>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</si>
  <si>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</si>
  <si>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</si>
  <si>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</si>
  <si>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</si>
  <si>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</si>
  <si>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</si>
  <si>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</si>
  <si>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</si>
  <si>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</si>
  <si>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</si>
  <si>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</si>
  <si>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</si>
  <si>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</si>
  <si>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</si>
  <si>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</si>
  <si>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</si>
  <si>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</si>
  <si>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</si>
  <si>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</si>
  <si>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</si>
  <si>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</si>
  <si>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</si>
  <si>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</si>
  <si>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</si>
  <si>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</si>
  <si>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</si>
  <si>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</si>
  <si>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</si>
  <si>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</si>
  <si>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</si>
  <si>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</si>
  <si>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</si>
  <si>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</si>
  <si>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</si>
  <si>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</si>
  <si>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</si>
  <si>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</si>
  <si>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</si>
  <si>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</si>
  <si>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</si>
  <si>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</si>
  <si>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</si>
  <si>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</si>
  <si>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</si>
  <si>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</si>
  <si>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</si>
  <si>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</si>
  <si>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</si>
  <si>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</si>
  <si>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</si>
  <si>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</si>
  <si>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</si>
  <si>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</si>
  <si>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</si>
  <si>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</si>
  <si>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</si>
  <si>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</si>
  <si>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</si>
  <si>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</si>
  <si>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</si>
  <si>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</si>
  <si>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</si>
  <si>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</si>
  <si>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</si>
  <si>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</si>
  <si>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</si>
  <si>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</si>
  <si>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</si>
  <si>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</si>
  <si>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</si>
  <si>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</si>
  <si>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</si>
  <si>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</si>
  <si>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</si>
  <si>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</si>
  <si>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</si>
  <si>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</si>
  <si>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</si>
  <si>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</si>
  <si>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</si>
  <si>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</si>
  <si>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</si>
  <si>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</si>
  <si>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</si>
  <si>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</si>
  <si>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</si>
  <si>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</si>
  <si>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</si>
  <si>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</si>
  <si>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</si>
  <si>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</si>
  <si>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</si>
  <si>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</si>
  <si>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</si>
  <si>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</si>
  <si>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</si>
  <si>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</si>
  <si>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</si>
  <si>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</si>
  <si>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</si>
  <si>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</si>
  <si>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</si>
  <si>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</si>
  <si>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</si>
  <si>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</si>
  <si>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</si>
  <si>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</si>
  <si>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</si>
  <si>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</si>
  <si>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</si>
  <si>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</si>
  <si>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</si>
  <si>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</si>
  <si>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</si>
  <si>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</si>
  <si>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</si>
  <si>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</si>
  <si>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</si>
  <si>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</si>
  <si>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</si>
  <si>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</si>
  <si>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</si>
  <si>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</si>
  <si>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</si>
  <si>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</si>
  <si>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</si>
  <si>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</si>
  <si>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</si>
  <si>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</si>
  <si>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</si>
  <si>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</si>
  <si>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</si>
  <si>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</si>
  <si>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</si>
  <si>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</si>
  <si>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</si>
  <si>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</si>
  <si>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</si>
  <si>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</si>
  <si>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</si>
  <si>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</si>
  <si>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</si>
  <si>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</si>
  <si>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</si>
  <si>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</si>
  <si>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</si>
  <si>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</si>
  <si>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</si>
  <si>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</si>
  <si>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</si>
  <si>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</si>
  <si>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</si>
  <si>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</si>
  <si>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</si>
  <si>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</si>
  <si>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</si>
  <si>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</si>
  <si>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</si>
  <si>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</si>
  <si>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</si>
  <si>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</si>
  <si>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</si>
  <si>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</si>
  <si>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</si>
  <si>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</si>
  <si>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</si>
  <si>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</si>
  <si>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</si>
  <si>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</si>
  <si>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</si>
  <si>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</si>
  <si>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</si>
  <si>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</si>
  <si>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</si>
  <si>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</si>
  <si>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</si>
  <si>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</si>
  <si>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</si>
  <si>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</si>
  <si>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</si>
  <si>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</si>
  <si>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</si>
  <si>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</si>
  <si>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</si>
  <si>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</si>
  <si>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</si>
  <si>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</si>
  <si>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</si>
  <si>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</si>
  <si>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</si>
  <si>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</si>
  <si>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</si>
  <si>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</si>
  <si>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</si>
  <si>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</si>
  <si>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</si>
  <si>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</si>
  <si>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</si>
  <si>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</si>
  <si>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</si>
  <si>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</si>
  <si>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</si>
  <si>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</si>
  <si>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</si>
  <si>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</si>
  <si>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</si>
  <si>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</si>
  <si>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</si>
  <si>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</si>
  <si>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</si>
  <si>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</si>
  <si>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</si>
  <si>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</si>
  <si>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</si>
  <si>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</si>
  <si>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</si>
  <si>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</si>
  <si>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</si>
  <si>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</si>
  <si>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</si>
  <si>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</si>
  <si>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</si>
  <si>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</si>
  <si>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</si>
  <si>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</si>
  <si>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</si>
  <si>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</si>
  <si>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</si>
  <si>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</si>
  <si>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</si>
  <si>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</si>
  <si>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</si>
  <si>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</si>
  <si>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</si>
  <si>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</si>
  <si>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</si>
  <si>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</si>
  <si>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</si>
  <si>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</si>
  <si>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</si>
  <si>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</si>
  <si>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</si>
  <si>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</si>
  <si>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</si>
  <si>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</si>
  <si>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</si>
  <si>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</si>
  <si>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</si>
  <si>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</si>
  <si>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</si>
  <si>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</si>
  <si>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</si>
  <si>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</si>
  <si>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</si>
  <si>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</si>
  <si>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</si>
  <si>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</si>
  <si>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</si>
  <si>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</si>
  <si>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</si>
  <si>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</si>
  <si>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</si>
  <si>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</si>
  <si>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</si>
  <si>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</si>
  <si>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</si>
  <si>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</si>
  <si>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</si>
  <si>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</si>
  <si>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</si>
  <si>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</si>
  <si>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</si>
  <si>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</si>
  <si>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</si>
  <si>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</si>
  <si>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</si>
  <si>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</si>
  <si>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</si>
  <si>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</si>
  <si>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</si>
  <si>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</si>
  <si>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</si>
  <si>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</si>
  <si>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</si>
  <si>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</si>
  <si>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</si>
  <si>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</si>
  <si>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</si>
  <si>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</si>
  <si>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</si>
  <si>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</si>
  <si>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</si>
  <si>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</si>
  <si>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</si>
  <si>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</si>
  <si>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</si>
  <si>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</si>
  <si>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</si>
  <si>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</si>
  <si>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</si>
  <si>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</si>
  <si>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</si>
  <si>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</si>
  <si>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</si>
  <si>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</si>
  <si>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</si>
  <si>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</si>
  <si>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</si>
  <si>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</si>
  <si>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</si>
  <si>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</si>
  <si>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</si>
  <si>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</si>
  <si>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</si>
  <si>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</si>
  <si>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</si>
  <si>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</si>
  <si>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</si>
  <si>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</si>
  <si>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</si>
  <si>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</si>
  <si>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</si>
  <si>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</si>
  <si>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</si>
  <si>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</si>
  <si>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</si>
  <si>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</si>
  <si>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</si>
  <si>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</si>
  <si>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</si>
  <si>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</si>
  <si>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</si>
  <si>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</si>
  <si>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</si>
  <si>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</si>
  <si>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</si>
  <si>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</si>
  <si>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</si>
  <si>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</si>
  <si>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</si>
  <si>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</si>
  <si>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</si>
  <si>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</si>
  <si>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</si>
  <si>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</si>
  <si>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</si>
  <si>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</si>
  <si>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</si>
  <si>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</si>
  <si>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</si>
  <si>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</si>
  <si>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</si>
  <si>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</si>
  <si>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</si>
  <si>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</si>
  <si>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</si>
  <si>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</si>
  <si>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</si>
  <si>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</si>
  <si>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</si>
  <si>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</si>
  <si>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</si>
  <si>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</si>
  <si>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</si>
  <si>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</si>
  <si>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</si>
  <si>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</si>
  <si>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</si>
  <si>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</si>
  <si>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</si>
  <si>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</si>
  <si>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</si>
  <si>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</si>
  <si>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</si>
  <si>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</si>
  <si>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</si>
  <si>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</si>
  <si>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</si>
  <si>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</si>
  <si>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</si>
  <si>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</si>
  <si>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</si>
  <si>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</si>
  <si>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</si>
  <si>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</si>
  <si>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</si>
  <si>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</si>
  <si>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</si>
  <si>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</si>
  <si>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</si>
  <si>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</si>
  <si>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</si>
  <si>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</si>
  <si>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</si>
  <si>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</si>
  <si>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</si>
  <si>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</si>
  <si>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</si>
  <si>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</si>
  <si>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</si>
  <si>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</si>
  <si>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</si>
  <si>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</si>
  <si>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</si>
  <si>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</si>
  <si>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</si>
  <si>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</si>
  <si>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</si>
  <si>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</si>
  <si>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</si>
  <si>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</si>
  <si>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</si>
  <si>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</si>
  <si>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</si>
  <si>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</si>
  <si>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</si>
  <si>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</si>
  <si>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</si>
  <si>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</si>
  <si>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</si>
  <si>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</si>
  <si>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</si>
  <si>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</si>
  <si>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</si>
  <si>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</si>
  <si>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</si>
  <si>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</si>
  <si>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</si>
  <si>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</si>
  <si>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</si>
  <si>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</si>
  <si>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</si>
  <si>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</si>
  <si>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</si>
  <si>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</si>
  <si>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</si>
  <si>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</si>
  <si>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</si>
  <si>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</si>
  <si>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</si>
  <si>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</si>
  <si>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</si>
  <si>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</si>
  <si>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</si>
  <si>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</si>
  <si>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</si>
  <si>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</si>
  <si>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</si>
  <si>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</si>
  <si>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</si>
  <si>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</si>
  <si>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</si>
  <si>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</si>
  <si>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</si>
  <si>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</si>
  <si>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</si>
  <si>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</si>
  <si>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</si>
  <si>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</si>
  <si>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</si>
  <si>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</si>
  <si>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</si>
  <si>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</si>
  <si>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</si>
  <si>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</si>
  <si>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</si>
  <si>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</si>
  <si>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</si>
  <si>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</si>
  <si>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</si>
  <si>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</si>
  <si>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</si>
  <si>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</si>
  <si>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</si>
  <si>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</si>
  <si>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</si>
  <si>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</si>
  <si>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</si>
  <si>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</si>
  <si>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</si>
  <si>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</si>
  <si>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</si>
  <si>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</si>
  <si>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</si>
  <si>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</si>
  <si>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</si>
  <si>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</si>
  <si>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</si>
  <si>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</si>
  <si>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</si>
  <si>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</si>
  <si>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</si>
  <si>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</si>
  <si>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</si>
  <si>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</si>
  <si>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</si>
  <si>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</si>
  <si>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</si>
  <si>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</si>
  <si>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</si>
  <si>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</si>
  <si>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</si>
  <si>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</si>
  <si>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</si>
  <si>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</si>
  <si>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</si>
  <si>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</si>
  <si>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</si>
  <si>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</si>
  <si>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</si>
  <si>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</si>
  <si>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</si>
  <si>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</si>
  <si>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</si>
  <si>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</si>
  <si>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</si>
  <si>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</si>
  <si>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</si>
  <si>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</si>
  <si>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</si>
  <si>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</si>
  <si>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</si>
  <si>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</si>
  <si>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</si>
  <si>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</si>
  <si>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</si>
  <si>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</si>
  <si>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</si>
  <si>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</si>
  <si>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</si>
  <si>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</si>
  <si>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</si>
  <si>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</si>
  <si>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</si>
  <si>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</si>
  <si>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</si>
  <si>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</si>
  <si>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</si>
  <si>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</si>
  <si>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</si>
  <si>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</si>
  <si>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</si>
  <si>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</si>
  <si>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</si>
  <si>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</si>
  <si>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</si>
  <si>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</si>
  <si>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</si>
  <si>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</si>
  <si>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</si>
  <si>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</si>
  <si>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</si>
  <si>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</si>
  <si>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</si>
  <si>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</si>
  <si>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</si>
  <si>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</si>
  <si>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</si>
  <si>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</si>
  <si>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</si>
  <si>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</si>
  <si>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</si>
  <si>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</si>
  <si>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</si>
  <si>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</si>
  <si>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</si>
  <si>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</si>
  <si>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</si>
  <si>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</si>
  <si>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</si>
  <si>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</si>
  <si>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</si>
  <si>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</si>
  <si>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</si>
  <si>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</si>
  <si>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</si>
  <si>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</si>
  <si>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</si>
  <si>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</si>
  <si>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</si>
  <si>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</si>
  <si>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</si>
  <si>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</si>
  <si>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</si>
  <si>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</si>
  <si>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</si>
  <si>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</si>
  <si>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</si>
  <si>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</si>
  <si>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</si>
  <si>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</si>
  <si>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</si>
  <si>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</si>
  <si>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</si>
  <si>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</si>
  <si>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</si>
  <si>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</si>
  <si>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</si>
  <si>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</si>
  <si>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</si>
  <si>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</si>
  <si>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</si>
  <si>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</si>
  <si>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</si>
  <si>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</si>
  <si>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</si>
  <si>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</si>
  <si>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</si>
  <si>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</si>
  <si>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</si>
  <si>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</si>
  <si>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</si>
  <si>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</si>
  <si>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</si>
  <si>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</si>
  <si>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</si>
  <si>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</si>
  <si>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</si>
  <si>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</si>
  <si>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</si>
  <si>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</si>
  <si>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</si>
  <si>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</si>
  <si>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</si>
  <si>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</si>
  <si>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</si>
  <si>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</si>
  <si>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</si>
  <si>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</si>
  <si>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</si>
  <si>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</si>
  <si>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</si>
  <si>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</si>
  <si>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</si>
  <si>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</si>
  <si>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</si>
  <si>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</si>
  <si>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</si>
  <si>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</si>
  <si>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</si>
  <si>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</si>
  <si>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</si>
  <si>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</si>
  <si>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</si>
  <si>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</si>
  <si>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</si>
  <si>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</si>
  <si>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</si>
  <si>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</si>
  <si>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</si>
  <si>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</si>
  <si>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</si>
  <si>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</si>
  <si>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</si>
  <si>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</si>
  <si>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</si>
  <si>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</si>
  <si>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</si>
  <si>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</si>
  <si>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</si>
  <si>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</si>
  <si>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</si>
  <si>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</si>
  <si>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</si>
  <si>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</si>
  <si>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</si>
  <si>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</si>
  <si>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</si>
  <si>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</si>
  <si>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</si>
  <si>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</si>
  <si>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</si>
  <si>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</si>
  <si>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</si>
  <si>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</si>
  <si>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</si>
  <si>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</si>
  <si>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</si>
  <si>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</si>
  <si>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</si>
  <si>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</si>
  <si>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</si>
  <si>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</si>
  <si>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</si>
  <si>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</si>
  <si>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</si>
  <si>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</si>
  <si>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</si>
  <si>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</si>
  <si>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</si>
  <si>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</si>
  <si>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</si>
  <si>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</si>
  <si>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</si>
  <si>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</si>
  <si>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</si>
  <si>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</si>
  <si>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</si>
  <si>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</si>
  <si>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</si>
  <si>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</si>
  <si>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</si>
  <si>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</si>
  <si>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</si>
  <si>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</si>
  <si>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</si>
  <si>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</si>
  <si>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</si>
  <si>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</si>
  <si>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</si>
  <si>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</si>
  <si>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</si>
  <si>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</si>
  <si>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</si>
  <si>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</si>
  <si>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</si>
  <si>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</si>
  <si>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</si>
  <si>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</si>
  <si>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</si>
  <si>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</si>
  <si>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</si>
  <si>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</si>
  <si>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</si>
  <si>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</si>
  <si>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</si>
  <si>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</si>
  <si>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</si>
  <si>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</si>
  <si>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</si>
  <si>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</si>
  <si>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</si>
  <si>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</si>
  <si>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</si>
  <si>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</si>
  <si>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</si>
  <si>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</si>
  <si>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</si>
  <si>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</si>
  <si>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</si>
  <si>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</si>
  <si>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</si>
  <si>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</si>
  <si>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</si>
  <si>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</si>
  <si>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</si>
  <si>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</si>
  <si>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</si>
  <si>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</si>
  <si>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</si>
  <si>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</si>
  <si>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</si>
  <si>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</si>
  <si>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</si>
  <si>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</si>
  <si>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</si>
  <si>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</si>
  <si>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</si>
  <si>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</si>
  <si>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</si>
  <si>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</si>
  <si>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</si>
  <si>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</si>
  <si>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</si>
  <si>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</si>
  <si>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</si>
  <si>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</si>
  <si>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</si>
  <si>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</si>
  <si>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</si>
  <si>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</si>
  <si>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</si>
  <si>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</si>
  <si>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</si>
  <si>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</si>
  <si>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</si>
  <si>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</si>
  <si>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</si>
  <si>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</si>
  <si>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</si>
  <si>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</si>
  <si>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</si>
  <si>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</si>
  <si>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</si>
  <si>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</si>
  <si>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</si>
  <si>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</si>
  <si>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</si>
  <si>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</si>
  <si>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</si>
  <si>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</si>
  <si>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</si>
  <si>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</si>
  <si>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</si>
  <si>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</si>
  <si>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</si>
  <si>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</si>
  <si>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</si>
  <si>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</si>
  <si>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</si>
  <si>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</si>
  <si>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</si>
  <si>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</si>
  <si>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</si>
  <si>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</si>
  <si>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</si>
  <si>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</si>
  <si>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</si>
  <si>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</si>
  <si>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</si>
  <si>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</si>
  <si>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</si>
  <si>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</si>
  <si>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</si>
  <si>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</si>
  <si>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</si>
  <si>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</si>
  <si>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</si>
  <si>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</si>
  <si>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</si>
  <si>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</si>
  <si>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</si>
  <si>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</si>
  <si>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</si>
  <si>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</si>
  <si>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</si>
  <si>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</si>
  <si>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</si>
  <si>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</si>
  <si>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</si>
  <si>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</si>
  <si>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</si>
  <si>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</si>
  <si>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</si>
  <si>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</si>
  <si>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</si>
  <si>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</si>
  <si>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</si>
  <si>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</si>
  <si>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</si>
  <si>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</si>
  <si>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</si>
  <si>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</si>
  <si>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</si>
  <si>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</si>
  <si>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</si>
  <si>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</si>
  <si>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</si>
  <si>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</si>
  <si>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</si>
  <si>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</si>
  <si>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</si>
  <si>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</si>
  <si>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</si>
  <si>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</si>
  <si>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</si>
  <si>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</si>
  <si>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</si>
  <si>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</si>
  <si>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</si>
  <si>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</si>
  <si>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</si>
  <si>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</si>
  <si>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</si>
  <si>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</si>
  <si>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</si>
  <si>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</si>
  <si>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</si>
  <si>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</si>
  <si>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</si>
  <si>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</si>
  <si>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</si>
  <si>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</si>
  <si>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</si>
  <si>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</si>
  <si>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</si>
  <si>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</si>
  <si>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</si>
  <si>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</si>
  <si>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</si>
  <si>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</si>
  <si>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</si>
  <si>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</si>
  <si>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</si>
  <si>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</si>
  <si>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</si>
  <si>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</si>
  <si>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</si>
  <si>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</si>
  <si>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</si>
  <si>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</si>
  <si>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</si>
  <si>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</si>
  <si>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</si>
  <si>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</si>
  <si>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</si>
  <si>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</si>
  <si>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</si>
  <si>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</si>
  <si>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</si>
  <si>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</si>
  <si>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</si>
  <si>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</si>
  <si>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</si>
  <si>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</si>
  <si>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</si>
  <si>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</si>
  <si>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</si>
  <si>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</si>
  <si>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</si>
  <si>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</si>
  <si>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</si>
  <si>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</si>
  <si>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</si>
  <si>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</si>
  <si>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</si>
  <si>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</si>
  <si>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</si>
  <si>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</si>
  <si>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</si>
  <si>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</si>
  <si>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</si>
  <si>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</si>
  <si>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</si>
  <si>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</si>
  <si>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</si>
  <si>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</si>
  <si>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</si>
  <si>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</si>
  <si>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</si>
  <si>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</si>
  <si>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</si>
  <si>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</si>
  <si>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</si>
  <si>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</si>
  <si>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</si>
  <si>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</si>
  <si>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</si>
  <si>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</si>
  <si>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</si>
  <si>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</si>
  <si>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</si>
  <si>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</si>
  <si>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</si>
  <si>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</si>
  <si>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</si>
  <si>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</si>
  <si>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</si>
  <si>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</si>
  <si>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</si>
  <si>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</si>
  <si>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</si>
  <si>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</si>
  <si>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</si>
  <si>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</si>
  <si>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</si>
  <si>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</si>
  <si>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</si>
  <si>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</si>
  <si>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</si>
  <si>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</si>
  <si>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</si>
  <si>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</si>
  <si>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</si>
  <si>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</si>
  <si>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</si>
  <si>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</si>
  <si>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</si>
  <si>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</si>
  <si>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</si>
  <si>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</si>
  <si>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</si>
  <si>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</si>
  <si>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</si>
  <si>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</si>
  <si>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</si>
  <si>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</si>
  <si>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</si>
  <si>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</si>
  <si>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</si>
  <si>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</si>
  <si>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</si>
  <si>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</si>
  <si>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</si>
  <si>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</si>
  <si>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</si>
  <si>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</si>
  <si>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</si>
  <si>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</si>
  <si>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</si>
  <si>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</si>
  <si>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</si>
  <si>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</si>
  <si>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</si>
  <si>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</si>
  <si>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</si>
  <si>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</si>
  <si>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</si>
  <si>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</si>
  <si>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</si>
  <si>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</si>
  <si>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</si>
  <si>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</si>
  <si>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</si>
  <si>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</si>
  <si>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</si>
  <si>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</si>
  <si>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</si>
  <si>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</si>
  <si>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</si>
  <si>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</si>
  <si>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</si>
  <si>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</si>
  <si>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</si>
  <si>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</si>
  <si>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</si>
  <si>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</si>
  <si>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</si>
  <si>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</si>
  <si>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</si>
  <si>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</si>
  <si>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</si>
  <si>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</si>
  <si>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</si>
  <si>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</si>
  <si>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</si>
  <si>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</si>
  <si>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</si>
  <si>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</si>
  <si>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</si>
  <si>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</si>
  <si>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</si>
  <si>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</si>
  <si>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</si>
  <si>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</si>
  <si>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</si>
  <si>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</si>
  <si>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</si>
  <si>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</si>
  <si>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</si>
  <si>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</si>
  <si>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</si>
  <si>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</si>
  <si>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</si>
  <si>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</si>
  <si>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</si>
  <si>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</si>
  <si>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</si>
  <si>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</si>
  <si>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</si>
  <si>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</si>
  <si>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</si>
  <si>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</si>
  <si>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</si>
  <si>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</si>
  <si>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</si>
  <si>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</si>
  <si>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</si>
  <si>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</si>
  <si>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</si>
  <si>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</si>
  <si>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</si>
  <si>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</si>
  <si>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</si>
  <si>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</si>
  <si>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</si>
  <si>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</si>
  <si>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</si>
  <si>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</si>
  <si>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</si>
  <si>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</si>
  <si>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</si>
  <si>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</si>
  <si>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</si>
  <si>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</si>
  <si>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</si>
  <si>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</si>
  <si>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</si>
  <si>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</si>
  <si>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</si>
  <si>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</si>
  <si>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</si>
  <si>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</si>
  <si>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</si>
  <si>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</si>
  <si>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</si>
  <si>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</si>
  <si>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</si>
  <si>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</si>
  <si>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</si>
  <si>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</si>
  <si>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</si>
  <si>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</si>
  <si>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</si>
  <si>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</si>
  <si>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</si>
  <si>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</si>
  <si>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</si>
  <si>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</si>
  <si>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</si>
  <si>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</si>
  <si>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</si>
  <si>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</si>
  <si>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</si>
  <si>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</si>
  <si>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</si>
  <si>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</si>
  <si>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</si>
  <si>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</si>
  <si>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</si>
  <si>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</si>
  <si>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</si>
  <si>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</si>
  <si>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</si>
  <si>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</si>
  <si>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</si>
  <si>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</si>
  <si>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</si>
  <si>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</si>
  <si>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</si>
  <si>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</si>
  <si>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</si>
  <si>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</si>
  <si>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</si>
  <si>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</si>
  <si>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</si>
  <si>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</si>
  <si>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</si>
  <si>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</si>
  <si>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</si>
  <si>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</si>
  <si>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</si>
  <si>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</si>
  <si>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</si>
  <si>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</si>
  <si>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</si>
  <si>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</si>
  <si>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</si>
  <si>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</si>
  <si>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</si>
  <si>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</si>
  <si>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</si>
  <si>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</si>
  <si>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</si>
  <si>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</si>
  <si>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</si>
  <si>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</si>
  <si>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</si>
  <si>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</si>
  <si>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</si>
  <si>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</si>
  <si>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</si>
  <si>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</si>
  <si>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</si>
  <si>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</si>
  <si>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</si>
  <si>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</si>
  <si>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</si>
  <si>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</si>
  <si>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</si>
  <si>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</si>
  <si>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</si>
  <si>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</si>
  <si>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</si>
  <si>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</si>
  <si>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</si>
  <si>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</si>
  <si>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</si>
  <si>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</si>
  <si>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</si>
  <si>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</si>
  <si>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</si>
  <si>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</si>
  <si>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</si>
  <si>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</si>
  <si>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</si>
  <si>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</si>
  <si>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</si>
  <si>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</si>
  <si>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</si>
  <si>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</si>
  <si>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</si>
  <si>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</si>
  <si>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</si>
  <si>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</si>
  <si>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</si>
  <si>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</si>
  <si>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</si>
  <si>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</si>
  <si>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</si>
  <si>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</si>
  <si>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</si>
  <si>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</si>
  <si>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</si>
  <si>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</si>
  <si>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</si>
  <si>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</si>
  <si>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</si>
  <si>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</si>
  <si>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</si>
  <si>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</si>
  <si>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</si>
  <si>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</si>
  <si>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</si>
  <si>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</si>
  <si>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</si>
  <si>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</si>
  <si>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</si>
  <si>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</si>
  <si>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</si>
  <si>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</si>
  <si>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</si>
  <si>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</si>
  <si>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</si>
  <si>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</si>
  <si>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</si>
  <si>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</si>
  <si>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</si>
  <si>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</si>
  <si>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</si>
  <si>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</si>
  <si>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</si>
  <si>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</si>
  <si>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</si>
  <si>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</si>
  <si>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</si>
  <si>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</si>
  <si>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</si>
  <si>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</si>
  <si>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</si>
  <si>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</si>
  <si>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</si>
  <si>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</si>
  <si>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</si>
  <si>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</si>
  <si>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</si>
  <si>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</si>
  <si>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</si>
  <si>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</si>
  <si>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</si>
  <si>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</si>
  <si>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</si>
  <si>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</si>
  <si>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</si>
  <si>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</si>
  <si>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</si>
  <si>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</si>
  <si>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</si>
  <si>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</si>
  <si>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</si>
  <si>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</si>
  <si>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</si>
  <si>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</si>
  <si>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</si>
  <si>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</si>
  <si>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</si>
  <si>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</si>
  <si>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</si>
  <si>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</si>
  <si>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</si>
  <si>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</si>
  <si>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</si>
  <si>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</si>
  <si>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</si>
  <si>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</si>
  <si>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</si>
  <si>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</si>
  <si>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</si>
  <si>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</si>
  <si>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</si>
  <si>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</si>
  <si>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</si>
  <si>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</si>
  <si>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</si>
  <si>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</si>
  <si>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</si>
  <si>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</si>
  <si>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</si>
  <si>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</si>
  <si>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</si>
  <si>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</si>
  <si>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</si>
  <si>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</si>
  <si>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</si>
  <si>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</si>
  <si>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</si>
  <si>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</si>
  <si>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</si>
  <si>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</si>
  <si>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</si>
  <si>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</si>
  <si>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</si>
  <si>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</si>
  <si>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</si>
  <si>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</si>
  <si>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</si>
  <si>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</si>
  <si>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</si>
  <si>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</si>
  <si>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</si>
  <si>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</si>
  <si>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</si>
  <si>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</si>
  <si>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</si>
  <si>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</si>
  <si>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</si>
  <si>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</si>
  <si>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</si>
  <si>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</si>
  <si>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</si>
  <si>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</si>
  <si>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</si>
  <si>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</si>
  <si>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</si>
  <si>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</si>
  <si>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</si>
  <si>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</si>
  <si>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</si>
  <si>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</si>
  <si>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</si>
  <si>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</si>
  <si>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</si>
  <si>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</si>
  <si>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</si>
  <si>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</si>
  <si>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</si>
  <si>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</si>
  <si>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</si>
  <si>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</si>
  <si>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</si>
  <si>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</si>
  <si>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</si>
  <si>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</si>
  <si>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</si>
  <si>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</si>
  <si>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</si>
  <si>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</si>
  <si>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</si>
  <si>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</si>
  <si>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</si>
  <si>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</si>
  <si>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</si>
  <si>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</si>
  <si>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</si>
  <si>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</si>
  <si>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</si>
  <si>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</si>
  <si>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</si>
  <si>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</si>
  <si>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</si>
  <si>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</si>
  <si>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</si>
  <si>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</si>
  <si>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</si>
  <si>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</si>
  <si>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</si>
  <si>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</si>
  <si>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</si>
  <si>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</si>
  <si>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</si>
  <si>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</si>
  <si>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</si>
  <si>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</si>
  <si>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</si>
  <si>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</si>
  <si>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</si>
  <si>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</si>
  <si>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</si>
  <si>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</si>
  <si>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</si>
  <si>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</si>
  <si>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</si>
  <si>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</si>
  <si>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</si>
  <si>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</si>
  <si>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</si>
  <si>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</si>
  <si>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</si>
  <si>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</si>
  <si>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</si>
  <si>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</si>
  <si>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</si>
  <si>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</si>
  <si>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</si>
  <si>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</si>
  <si>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</si>
  <si>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</si>
  <si>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</si>
  <si>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</si>
  <si>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</si>
  <si>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</si>
  <si>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</si>
  <si>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</si>
  <si>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</si>
  <si>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</si>
  <si>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</si>
  <si>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</si>
  <si>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</si>
  <si>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</si>
  <si>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</si>
  <si>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</si>
  <si>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</si>
  <si>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</si>
  <si>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</si>
  <si>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</si>
  <si>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</si>
  <si>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</si>
  <si>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</si>
  <si>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</si>
  <si>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</si>
  <si>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</si>
  <si>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</si>
  <si>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</si>
  <si>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</si>
  <si>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</si>
  <si>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</si>
  <si>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</si>
  <si>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</si>
  <si>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</si>
  <si>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</si>
  <si>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</si>
  <si>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</si>
  <si>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</si>
  <si>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</si>
  <si>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</si>
  <si>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</si>
  <si>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</si>
  <si>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</si>
  <si>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</si>
  <si>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</si>
  <si>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</si>
  <si>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</si>
  <si>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</si>
  <si>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</si>
  <si>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</si>
  <si>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</si>
  <si>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</si>
  <si>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</si>
  <si>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</si>
  <si>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</si>
  <si>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</si>
  <si>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</si>
  <si>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</si>
  <si>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</si>
  <si>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</si>
  <si>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</si>
  <si>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</si>
  <si>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</si>
  <si>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</si>
  <si>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</si>
  <si>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</si>
  <si>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</si>
  <si>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</si>
  <si>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</si>
  <si>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</si>
  <si>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</si>
  <si>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</si>
  <si>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</si>
  <si>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</si>
  <si>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</si>
  <si>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</si>
  <si>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</si>
  <si>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</si>
  <si>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</si>
  <si>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</si>
  <si>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</si>
  <si>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</si>
  <si>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</si>
  <si>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</si>
  <si>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</si>
  <si>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</si>
  <si>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</si>
  <si>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</si>
  <si>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</si>
  <si>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</si>
  <si>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</si>
  <si>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</si>
  <si>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</si>
  <si>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</si>
  <si>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</si>
  <si>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</si>
  <si>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</si>
  <si>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</si>
  <si>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</si>
  <si>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</si>
  <si>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</si>
  <si>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</si>
  <si>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</si>
  <si>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</si>
  <si>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</si>
  <si>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</si>
  <si>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</si>
  <si>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</si>
  <si>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</si>
  <si>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</si>
  <si>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</si>
  <si>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</si>
  <si>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</si>
  <si>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</si>
  <si>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</si>
  <si>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</si>
  <si>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</si>
  <si>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</si>
  <si>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</si>
  <si>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</si>
  <si>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</si>
  <si>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</si>
  <si>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</si>
  <si>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</si>
  <si>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</si>
  <si>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</si>
  <si>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</si>
  <si>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</si>
  <si>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</si>
  <si>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</si>
  <si>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</si>
  <si>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</si>
  <si>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</si>
  <si>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</si>
  <si>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</si>
  <si>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</si>
  <si>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</si>
  <si>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</si>
  <si>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</si>
  <si>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</si>
  <si>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</si>
  <si>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</si>
  <si>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</si>
  <si>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</si>
  <si>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</si>
  <si>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</si>
  <si>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</si>
  <si>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</si>
  <si>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</si>
  <si>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</si>
  <si>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</si>
  <si>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</si>
  <si>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</si>
  <si>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</si>
  <si>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</si>
  <si>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</si>
  <si>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</si>
  <si>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</si>
  <si>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</si>
  <si>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</si>
  <si>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</si>
  <si>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</si>
  <si>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</si>
  <si>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</si>
  <si>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</si>
  <si>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</si>
  <si>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</si>
  <si>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</si>
  <si>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</si>
  <si>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</si>
  <si>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</si>
  <si>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</si>
  <si>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</si>
  <si>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</si>
  <si>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</si>
  <si>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</si>
  <si>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</si>
  <si>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</si>
  <si>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</si>
  <si>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</si>
  <si>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</si>
  <si>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</si>
  <si>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</si>
  <si>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</si>
  <si>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</si>
  <si>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</si>
  <si>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</si>
  <si>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</si>
  <si>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</si>
  <si>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</si>
  <si>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</si>
  <si>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</si>
  <si>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</si>
  <si>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</si>
  <si>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</si>
  <si>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</si>
  <si>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</si>
  <si>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</si>
  <si>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</si>
  <si>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</si>
  <si>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</si>
  <si>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</si>
  <si>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</si>
  <si>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</si>
  <si>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</si>
  <si>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</si>
  <si>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</si>
  <si>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</si>
  <si>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</si>
  <si>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</si>
  <si>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</si>
  <si>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</si>
  <si>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</si>
  <si>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</si>
  <si>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</si>
  <si>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</si>
  <si>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</si>
  <si>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</si>
  <si>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</si>
  <si>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</si>
  <si>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</si>
  <si>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</si>
  <si>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</si>
  <si>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</si>
  <si>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</si>
  <si>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</si>
  <si>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</si>
  <si>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</si>
  <si>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</si>
  <si>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</si>
  <si>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</si>
  <si>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</si>
  <si>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</si>
  <si>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</si>
  <si>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</si>
  <si>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</si>
  <si>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</si>
  <si>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</si>
  <si>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</si>
  <si>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</si>
  <si>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</si>
  <si>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</si>
  <si>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</si>
  <si>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</si>
  <si>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</si>
  <si>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</si>
  <si>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</si>
  <si>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</si>
  <si>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</si>
  <si>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</si>
  <si>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</si>
  <si>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</si>
  <si>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</si>
  <si>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</si>
  <si>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</si>
  <si>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</si>
  <si>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</si>
  <si>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</si>
  <si>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</si>
  <si>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</si>
  <si>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</si>
  <si>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</si>
  <si>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</si>
  <si>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</si>
  <si>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</si>
  <si>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</si>
  <si>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</si>
  <si>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</si>
  <si>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</si>
  <si>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</si>
  <si>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</si>
  <si>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</si>
  <si>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</si>
  <si>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</si>
  <si>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</si>
  <si>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</si>
  <si>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</si>
  <si>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</si>
  <si>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</si>
  <si>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</si>
  <si>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</si>
  <si>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</si>
  <si>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</si>
  <si>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</si>
  <si>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</si>
  <si>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</si>
  <si>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</si>
  <si>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</si>
  <si>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</si>
  <si>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</si>
  <si>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</si>
  <si>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</si>
  <si>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</si>
  <si>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</si>
  <si>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</si>
  <si>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</si>
  <si>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</si>
  <si>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</si>
  <si>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</si>
  <si>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</si>
  <si>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</si>
  <si>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</si>
  <si>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</si>
  <si>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</si>
  <si>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</si>
  <si>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</si>
  <si>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</si>
  <si>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</si>
  <si>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</si>
  <si>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</si>
  <si>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</si>
  <si>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</si>
  <si>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</si>
  <si>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</si>
  <si>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</si>
  <si>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</si>
  <si>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</si>
  <si>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</si>
  <si>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</si>
  <si>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</si>
  <si>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</si>
  <si>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</si>
  <si>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</si>
  <si>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</si>
  <si>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</si>
  <si>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</si>
  <si>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</si>
  <si>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</si>
  <si>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</si>
  <si>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</si>
  <si>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</si>
  <si>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</si>
  <si>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</si>
  <si>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</si>
  <si>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</si>
  <si>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</si>
  <si>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</si>
  <si>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</si>
  <si>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</si>
  <si>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</si>
  <si>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</si>
  <si>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</si>
  <si>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</si>
  <si>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</si>
  <si>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</si>
  <si>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</si>
  <si>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</si>
  <si>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</si>
  <si>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</si>
  <si>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</si>
  <si>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</si>
  <si>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</si>
  <si>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</si>
  <si>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</si>
  <si>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</si>
  <si>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</si>
  <si>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</si>
  <si>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</si>
  <si>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</si>
  <si>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</si>
  <si>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</si>
  <si>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</si>
  <si>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</si>
  <si>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</si>
  <si>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</si>
  <si>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</si>
  <si>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</si>
  <si>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</si>
  <si>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</si>
  <si>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</si>
  <si>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</si>
  <si>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</si>
  <si>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</si>
  <si>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</si>
  <si>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</si>
  <si>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</si>
  <si>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</si>
  <si>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</si>
  <si>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</si>
  <si>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</si>
  <si>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</si>
  <si>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</si>
  <si>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</si>
  <si>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</si>
  <si>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</si>
  <si>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</si>
  <si>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</si>
  <si>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</si>
  <si>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</si>
  <si>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</si>
  <si>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</si>
  <si>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</si>
  <si>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</si>
  <si>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</si>
  <si>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</si>
  <si>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</si>
  <si>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</si>
  <si>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</si>
  <si>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</si>
  <si>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</si>
  <si>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</si>
  <si>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</si>
  <si>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</si>
  <si>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</si>
  <si>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</si>
  <si>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</si>
  <si>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</si>
  <si>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</si>
  <si>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</si>
  <si>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</si>
  <si>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</si>
  <si>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</si>
  <si>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</si>
  <si>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</si>
  <si>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</si>
  <si>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</si>
  <si>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</si>
  <si>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</si>
  <si>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</si>
  <si>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</si>
  <si>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</si>
  <si>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</si>
  <si>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</si>
  <si>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</si>
  <si>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</si>
  <si>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</si>
  <si>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</si>
  <si>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</si>
  <si>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</si>
  <si>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</si>
  <si>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</si>
  <si>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</si>
  <si>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</si>
  <si>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</si>
  <si>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</si>
  <si>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</si>
  <si>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</si>
  <si>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</si>
  <si>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</si>
  <si>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</si>
  <si>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</si>
  <si>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</si>
  <si>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</si>
  <si>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</si>
  <si>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</si>
  <si>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</si>
  <si>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</si>
  <si>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</si>
  <si>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</si>
  <si>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</si>
  <si>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</si>
  <si>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</si>
  <si>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</si>
  <si>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</si>
  <si>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</si>
  <si>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</si>
  <si>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</si>
  <si>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</si>
  <si>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</si>
  <si>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</si>
  <si>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</si>
  <si>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</si>
  <si>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</si>
  <si>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</si>
  <si>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</si>
  <si>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</si>
  <si>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</si>
  <si>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</si>
  <si>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</si>
  <si>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</si>
  <si>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</si>
  <si>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</si>
  <si>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</si>
  <si>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</si>
  <si>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</si>
  <si>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</si>
  <si>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</si>
  <si>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</si>
  <si>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</si>
  <si>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</si>
  <si>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</si>
  <si>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</si>
  <si>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</si>
  <si>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</si>
  <si>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</si>
  <si>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</si>
  <si>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</si>
  <si>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</si>
  <si>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</si>
  <si>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</si>
  <si>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</si>
  <si>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</si>
  <si>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</si>
  <si>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</si>
  <si>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</si>
  <si>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</si>
  <si>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</si>
  <si>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</si>
  <si>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</si>
  <si>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</si>
  <si>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</si>
  <si>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</si>
  <si>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</si>
  <si>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</si>
  <si>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</si>
  <si>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</si>
  <si>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</si>
  <si>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</si>
  <si>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</si>
  <si>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</si>
  <si>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</si>
  <si>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</si>
  <si>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</si>
  <si>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</si>
  <si>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</si>
  <si>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</si>
  <si>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</si>
  <si>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</si>
  <si>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</si>
  <si>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</si>
  <si>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</si>
  <si>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</si>
  <si>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</si>
  <si>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</si>
  <si>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</si>
  <si>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</si>
  <si>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</si>
  <si>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</si>
  <si>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</si>
  <si>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</si>
  <si>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</si>
  <si>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</si>
  <si>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</si>
  <si>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</si>
  <si>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</si>
  <si>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</si>
  <si>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</si>
  <si>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</si>
  <si>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</si>
  <si>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</si>
  <si>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</si>
  <si>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</si>
  <si>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</si>
  <si>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</si>
  <si>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</si>
  <si>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</si>
  <si>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</si>
  <si>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</si>
  <si>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</si>
  <si>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</si>
  <si>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</si>
  <si>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</si>
  <si>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</si>
  <si>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</si>
  <si>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</si>
  <si>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</si>
  <si>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</si>
  <si>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</si>
  <si>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</si>
  <si>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</si>
  <si>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</si>
  <si>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</si>
  <si>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</si>
  <si>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</si>
  <si>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</si>
  <si>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</si>
  <si>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</si>
  <si>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</si>
  <si>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</si>
  <si>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</si>
  <si>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</si>
  <si>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</si>
  <si>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</si>
  <si>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</si>
  <si>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</si>
  <si>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</si>
  <si>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</si>
  <si>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</si>
  <si>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</si>
  <si>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</si>
  <si>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</si>
  <si>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</si>
  <si>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</si>
  <si>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</si>
  <si>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</si>
  <si>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</si>
  <si>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</si>
  <si>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</si>
  <si>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</si>
  <si>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</si>
  <si>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</si>
  <si>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</si>
  <si>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</si>
  <si>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</si>
  <si>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</si>
  <si>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</si>
  <si>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</si>
  <si>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</si>
  <si>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</si>
  <si>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</si>
  <si>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</si>
  <si>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</si>
  <si>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</si>
  <si>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</si>
  <si>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</si>
  <si>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</si>
  <si>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</si>
  <si>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</si>
  <si>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</si>
  <si>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</si>
  <si>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</si>
  <si>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</si>
  <si>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</si>
  <si>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</si>
  <si>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</si>
  <si>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</si>
  <si>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</si>
  <si>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</si>
  <si>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</si>
  <si>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</si>
  <si>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</si>
  <si>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</si>
  <si>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</si>
  <si>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</si>
  <si>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</si>
  <si>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</si>
  <si>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</si>
  <si>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</si>
  <si>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</si>
  <si>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</si>
  <si>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</si>
  <si>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</si>
  <si>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</si>
  <si>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</si>
  <si>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</si>
  <si>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</si>
  <si>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</si>
  <si>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</si>
  <si>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</si>
  <si>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</si>
  <si>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</si>
  <si>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</si>
  <si>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</si>
  <si>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</si>
  <si>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</si>
  <si>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</si>
  <si>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</si>
  <si>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</si>
  <si>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</si>
  <si>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</si>
  <si>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</si>
  <si>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</si>
  <si>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</si>
  <si>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</si>
  <si>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</si>
  <si>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</si>
  <si>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</si>
  <si>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</si>
  <si>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</si>
  <si>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</si>
  <si>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</si>
  <si>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</si>
  <si>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</si>
  <si>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</si>
  <si>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</si>
  <si>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</si>
  <si>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</si>
  <si>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</si>
  <si>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</si>
  <si>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</si>
  <si>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</si>
  <si>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</si>
  <si>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</si>
  <si>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</si>
  <si>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</si>
  <si>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</si>
  <si>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</si>
  <si>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</si>
  <si>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</si>
  <si>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</si>
  <si>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</si>
  <si>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</si>
  <si>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</si>
  <si>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</si>
  <si>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</si>
  <si>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</si>
  <si>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</si>
  <si>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</si>
  <si>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</si>
  <si>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</si>
  <si>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</si>
  <si>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</si>
  <si>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</si>
  <si>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</si>
  <si>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</si>
  <si>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</si>
  <si>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</si>
  <si>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</si>
  <si>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</si>
  <si>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</si>
  <si>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</si>
  <si>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</si>
  <si>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</si>
  <si>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</si>
  <si>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</si>
  <si>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</si>
  <si>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</si>
  <si>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</si>
  <si>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</si>
  <si>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</si>
  <si>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</si>
  <si>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</si>
  <si>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</si>
  <si>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</si>
  <si>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</si>
  <si>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</si>
  <si>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</si>
  <si>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</si>
  <si>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</si>
  <si>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</si>
  <si>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</si>
  <si>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</si>
  <si>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</si>
  <si>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</si>
  <si>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</si>
  <si>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</si>
  <si>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</si>
  <si>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</si>
  <si>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</si>
  <si>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</si>
  <si>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</si>
  <si>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</si>
  <si>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</si>
  <si>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</si>
  <si>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</si>
  <si>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</si>
  <si>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</si>
  <si>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</si>
  <si>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</si>
  <si>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</si>
  <si>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</si>
  <si>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</si>
  <si>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</si>
  <si>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</si>
  <si>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</si>
  <si>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</si>
  <si>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</si>
  <si>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</si>
  <si>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</si>
  <si>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</si>
  <si>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</si>
  <si>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</si>
  <si>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</si>
  <si>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</si>
  <si>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</si>
  <si>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</si>
  <si>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</si>
  <si>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</si>
  <si>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</si>
  <si>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</si>
  <si>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</si>
  <si>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</si>
  <si>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</si>
  <si>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</si>
  <si>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</si>
  <si>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</si>
  <si>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</si>
  <si>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</si>
  <si>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</si>
  <si>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</si>
  <si>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</si>
  <si>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</si>
  <si>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</si>
  <si>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</si>
  <si>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</si>
  <si>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</si>
  <si>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</si>
  <si>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</si>
  <si>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</si>
  <si>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</si>
  <si>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</si>
  <si>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</si>
  <si>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</si>
  <si>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</si>
  <si>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</si>
  <si>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</si>
  <si>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</si>
  <si>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</si>
  <si>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</si>
  <si>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</si>
  <si>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</si>
  <si>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</si>
  <si>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</si>
  <si>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</si>
  <si>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</si>
  <si>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</si>
  <si>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</si>
  <si>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</si>
  <si>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</si>
  <si>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</si>
  <si>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</si>
  <si>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</si>
  <si>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</si>
  <si>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</si>
  <si>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</si>
  <si>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</si>
  <si>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</si>
  <si>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</si>
  <si>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</si>
  <si>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</si>
  <si>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</si>
  <si>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</si>
  <si>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</si>
  <si>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</si>
  <si>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</si>
  <si>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</si>
  <si>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</si>
  <si>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</si>
  <si>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</si>
  <si>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</si>
  <si>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</si>
  <si>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</si>
  <si>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</si>
  <si>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</si>
  <si>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</si>
  <si>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</si>
  <si>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</si>
  <si>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</si>
  <si>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</si>
  <si>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</si>
  <si>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</si>
  <si>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</si>
  <si>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</si>
  <si>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</si>
  <si>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</si>
  <si>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</si>
  <si>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</si>
  <si>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</si>
  <si>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</si>
  <si>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</si>
  <si>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</si>
  <si>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</si>
  <si>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</si>
  <si>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</si>
  <si>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</si>
  <si>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</si>
  <si>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</si>
  <si>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</si>
  <si>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</si>
  <si>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</si>
  <si>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</si>
  <si>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</si>
  <si>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</si>
  <si>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</si>
  <si>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</si>
  <si>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</si>
  <si>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</si>
  <si>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</si>
  <si>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</si>
  <si>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</si>
  <si>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</si>
  <si>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</si>
  <si>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</si>
  <si>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</si>
  <si>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</si>
  <si>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</si>
  <si>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</si>
  <si>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</si>
  <si>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</si>
  <si>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</si>
  <si>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</si>
  <si>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</si>
  <si>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</si>
  <si>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</si>
  <si>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</si>
  <si>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</si>
  <si>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</si>
  <si>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</si>
  <si>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</si>
  <si>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</si>
  <si>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</si>
  <si>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</si>
  <si>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</si>
  <si>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</si>
  <si>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</si>
  <si>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</si>
  <si>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</si>
  <si>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</si>
  <si>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</si>
  <si>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</si>
  <si>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</si>
  <si>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</si>
  <si>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</si>
  <si>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</si>
  <si>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</si>
  <si>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</si>
  <si>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</si>
  <si>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</si>
  <si>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</si>
  <si>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</si>
  <si>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</si>
  <si>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</si>
  <si>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</si>
  <si>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</si>
  <si>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</si>
  <si>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</si>
  <si>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</si>
  <si>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</si>
  <si>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</si>
  <si>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</si>
  <si>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</si>
  <si>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</si>
  <si>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</si>
  <si>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</si>
  <si>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</si>
  <si>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</si>
  <si>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</si>
  <si>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</si>
  <si>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</si>
  <si>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</si>
  <si>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</si>
  <si>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</si>
  <si>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</si>
  <si>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</si>
  <si>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</si>
  <si>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</si>
  <si>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</si>
  <si>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</si>
  <si>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</si>
  <si>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</si>
  <si>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</si>
  <si>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</si>
  <si>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</si>
  <si>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</si>
  <si>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</si>
  <si>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</si>
  <si>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</si>
  <si>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</si>
  <si>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</si>
  <si>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</si>
  <si>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</si>
  <si>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</si>
  <si>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</si>
  <si>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</si>
  <si>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</si>
  <si>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</si>
  <si>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</si>
  <si>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</si>
  <si>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</si>
  <si>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</si>
  <si>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</si>
  <si>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</si>
  <si>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</si>
  <si>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</si>
  <si>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</si>
  <si>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</si>
  <si>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</si>
  <si>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</si>
  <si>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</si>
  <si>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</si>
  <si>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</si>
  <si>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</si>
  <si>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</si>
  <si>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</si>
  <si>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</si>
  <si>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</si>
  <si>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</si>
  <si>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</si>
  <si>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</si>
  <si>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</si>
  <si>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</si>
  <si>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</si>
  <si>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</si>
  <si>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</si>
  <si>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</si>
  <si>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</si>
  <si>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</si>
  <si>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</si>
  <si>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</si>
  <si>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</si>
  <si>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</si>
  <si>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</si>
  <si>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</si>
  <si>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</si>
  <si>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</si>
  <si>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</si>
  <si>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</si>
  <si>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</si>
  <si>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</si>
  <si>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</si>
  <si>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</si>
  <si>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</si>
  <si>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</si>
  <si>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</si>
  <si>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</si>
  <si>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</si>
  <si>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</si>
  <si>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</si>
  <si>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</si>
  <si>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</si>
  <si>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</si>
  <si>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</si>
  <si>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</si>
  <si>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</si>
  <si>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</si>
  <si>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</si>
  <si>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</si>
  <si>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</si>
  <si>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</si>
  <si>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</si>
  <si>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</si>
  <si>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</si>
  <si>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</si>
  <si>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</si>
  <si>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</si>
  <si>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</si>
  <si>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</si>
  <si>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</si>
  <si>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</si>
  <si>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</si>
  <si>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</si>
  <si>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</si>
  <si>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</si>
  <si>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</si>
  <si>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</si>
  <si>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</si>
  <si>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</si>
  <si>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</si>
  <si>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</si>
  <si>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</si>
  <si>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</si>
  <si>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</si>
  <si>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</si>
  <si>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</si>
  <si>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</si>
  <si>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</si>
  <si>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</si>
  <si>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</si>
  <si>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</si>
  <si>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</si>
  <si>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</si>
  <si>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</si>
  <si>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</si>
  <si>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</si>
  <si>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</si>
  <si>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</si>
  <si>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</si>
  <si>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</si>
  <si>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</si>
  <si>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</si>
  <si>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</si>
  <si>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</si>
  <si>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</si>
  <si>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</si>
  <si>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</si>
  <si>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</si>
  <si>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</si>
  <si>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</si>
  <si>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</si>
  <si>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</si>
  <si>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</si>
  <si>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</si>
  <si>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</si>
  <si>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</si>
  <si>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</si>
  <si>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</si>
  <si>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</si>
  <si>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</si>
  <si>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</si>
  <si>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</si>
  <si>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</si>
  <si>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</si>
  <si>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</si>
  <si>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</si>
  <si>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</si>
  <si>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</si>
  <si>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</si>
  <si>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</si>
  <si>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</si>
  <si>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</si>
  <si>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</si>
  <si>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</si>
  <si>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</si>
  <si>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</si>
  <si>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</si>
  <si>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</si>
  <si>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</si>
  <si>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</si>
  <si>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</si>
  <si>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</si>
  <si>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</si>
  <si>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</si>
  <si>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</si>
  <si>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</si>
  <si>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</si>
  <si>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</si>
  <si>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</si>
  <si>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</si>
  <si>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</si>
  <si>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</si>
  <si>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</si>
  <si>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</si>
  <si>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</si>
  <si>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</si>
  <si>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</si>
  <si>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</si>
  <si>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</si>
  <si>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</si>
  <si>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</si>
  <si>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</si>
  <si>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</si>
  <si>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</si>
  <si>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</si>
  <si>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</si>
  <si>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</si>
  <si>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</si>
  <si>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</si>
  <si>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</si>
  <si>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</si>
  <si>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</si>
  <si>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</si>
  <si>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</si>
  <si>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</si>
  <si>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</si>
  <si>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</si>
  <si>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</si>
  <si>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</si>
  <si>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</si>
  <si>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</si>
  <si>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</si>
  <si>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</si>
  <si>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</si>
  <si>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</si>
  <si>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</si>
  <si>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</si>
  <si>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</si>
  <si>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</si>
  <si>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</si>
  <si>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</si>
  <si>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</si>
  <si>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</si>
  <si>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</si>
  <si>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</si>
  <si>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</si>
  <si>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</si>
  <si>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</si>
  <si>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</si>
  <si>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</si>
  <si>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</si>
  <si>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</si>
  <si>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</si>
  <si>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</si>
  <si>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</si>
  <si>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</si>
  <si>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</si>
  <si>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</si>
  <si>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</si>
  <si>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</si>
  <si>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</si>
  <si>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</si>
  <si>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</si>
  <si>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</si>
  <si>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</si>
  <si>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</si>
  <si>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</si>
  <si>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</si>
  <si>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</si>
  <si>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</si>
  <si>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</si>
  <si>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</si>
  <si>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</si>
  <si>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</si>
  <si>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</si>
  <si>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</si>
  <si>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</si>
  <si>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</si>
  <si>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</si>
  <si>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</si>
  <si>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</si>
  <si>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</si>
  <si>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</si>
  <si>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</si>
  <si>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</si>
  <si>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</si>
  <si>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</si>
  <si>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</si>
  <si>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</si>
  <si>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</si>
  <si>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</si>
  <si>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</si>
  <si>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</si>
  <si>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</si>
  <si>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</si>
  <si>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</si>
  <si>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</si>
  <si>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</si>
  <si>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</si>
  <si>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</si>
  <si>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</si>
  <si>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</si>
  <si>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</si>
  <si>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</si>
  <si>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</si>
  <si>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</si>
  <si>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</si>
  <si>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</si>
  <si>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</si>
  <si>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</si>
  <si>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</si>
  <si>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</si>
  <si>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</si>
  <si>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</si>
  <si>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</si>
  <si>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</si>
  <si>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</si>
  <si>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</si>
  <si>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</si>
  <si>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</si>
  <si>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</si>
  <si>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</si>
  <si>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</si>
  <si>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</si>
  <si>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</si>
  <si>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</si>
  <si>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</si>
  <si>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</si>
  <si>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</si>
  <si>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</si>
  <si>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</si>
  <si>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</si>
  <si>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</si>
  <si>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</si>
  <si>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</si>
  <si>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</si>
  <si>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</si>
  <si>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</si>
  <si>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</si>
  <si>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</si>
  <si>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</si>
  <si>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</si>
  <si>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</si>
  <si>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</si>
  <si>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</si>
  <si>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</si>
  <si>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</si>
  <si>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</si>
  <si>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</si>
  <si>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</si>
  <si>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</si>
  <si>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</si>
  <si>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</si>
  <si>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</si>
  <si>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</si>
  <si>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</si>
  <si>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</si>
  <si>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</si>
  <si>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</si>
  <si>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</si>
  <si>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</si>
  <si>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</si>
  <si>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</si>
  <si>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</si>
  <si>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</si>
  <si>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</si>
  <si>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</si>
  <si>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</si>
  <si>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</si>
  <si>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</si>
  <si>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</si>
  <si>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</si>
  <si>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</si>
  <si>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</si>
  <si>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</si>
  <si>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</si>
  <si>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</si>
  <si>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</si>
  <si>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</si>
  <si>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</si>
  <si>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</si>
  <si>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</si>
  <si>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</si>
  <si>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</si>
  <si>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</si>
  <si>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</si>
  <si>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</si>
  <si>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</si>
  <si>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</si>
  <si>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</si>
  <si>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</si>
  <si>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</si>
  <si>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</si>
  <si>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</si>
  <si>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</si>
  <si>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</si>
  <si>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</si>
  <si>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</si>
  <si>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</si>
  <si>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</si>
  <si>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</si>
  <si>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</si>
  <si>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</si>
  <si>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</si>
  <si>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</si>
  <si>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</si>
  <si>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</si>
  <si>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</si>
  <si>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</si>
  <si>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</si>
  <si>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</si>
  <si>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</si>
  <si>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</si>
  <si>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</si>
  <si>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</si>
  <si>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</si>
  <si>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</si>
  <si>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</si>
  <si>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</si>
  <si>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</si>
  <si>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</si>
  <si>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</si>
  <si>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</si>
  <si>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</si>
  <si>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</si>
  <si>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</si>
  <si>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</si>
  <si>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</si>
  <si>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</si>
  <si>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</si>
  <si>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</si>
  <si>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</si>
  <si>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</si>
  <si>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</si>
  <si>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</si>
  <si>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</si>
  <si>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</si>
  <si>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</si>
  <si>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</si>
  <si>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</si>
  <si>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</si>
  <si>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</si>
  <si>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</si>
  <si>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</si>
  <si>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</si>
  <si>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</si>
  <si>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</si>
  <si>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</si>
  <si>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</si>
  <si>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</si>
  <si>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</si>
  <si>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</si>
  <si>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</si>
  <si>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</si>
  <si>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</si>
  <si>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</si>
  <si>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</si>
  <si>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</si>
  <si>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</si>
  <si>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</si>
  <si>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</si>
  <si>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</si>
  <si>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</si>
  <si>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</si>
  <si>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</si>
  <si>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</si>
  <si>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</si>
  <si>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</si>
  <si>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</si>
  <si>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</si>
  <si>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</si>
  <si>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</si>
  <si>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</si>
  <si>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</si>
  <si>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</si>
  <si>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</si>
  <si>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</si>
  <si>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</si>
  <si>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</si>
  <si>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</si>
  <si>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</si>
  <si>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</si>
  <si>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</si>
  <si>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</si>
  <si>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</si>
  <si>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</si>
  <si>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</si>
  <si>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</si>
  <si>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</si>
  <si>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</si>
  <si>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</si>
  <si>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</si>
  <si>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</si>
  <si>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</si>
  <si>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</si>
  <si>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</si>
  <si>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</si>
  <si>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</si>
  <si>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</si>
  <si>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</si>
  <si>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</si>
  <si>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</si>
  <si>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</si>
  <si>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</si>
  <si>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</si>
  <si>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</si>
  <si>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</si>
  <si>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</si>
  <si>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</si>
  <si>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</si>
  <si>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</si>
  <si>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</si>
  <si>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</si>
  <si>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</si>
  <si>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</si>
  <si>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</si>
  <si>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</si>
  <si>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</si>
  <si>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</si>
  <si>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</si>
  <si>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</si>
  <si>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</si>
  <si>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</si>
  <si>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</si>
  <si>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</si>
  <si>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</si>
  <si>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</si>
  <si>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</si>
  <si>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</si>
  <si>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</si>
  <si>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</si>
  <si>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</si>
  <si>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</si>
  <si>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</si>
  <si>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</si>
  <si>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</si>
  <si>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</si>
  <si>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</si>
  <si>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</si>
  <si>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</si>
  <si>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</si>
  <si>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</si>
  <si>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</si>
  <si>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</si>
  <si>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</si>
  <si>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</si>
  <si>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</si>
  <si>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</si>
  <si>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</si>
  <si>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</si>
  <si>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</si>
  <si>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</si>
  <si>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</si>
  <si>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</si>
  <si>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</si>
  <si>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</si>
  <si>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</si>
  <si>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</si>
  <si>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</si>
  <si>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</si>
  <si>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</si>
  <si>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</si>
  <si>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</si>
  <si>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</si>
  <si>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</si>
  <si>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</si>
  <si>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</si>
  <si>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</si>
  <si>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</si>
  <si>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</si>
  <si>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</si>
  <si>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</si>
  <si>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</si>
  <si>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</si>
  <si>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</si>
  <si>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</si>
  <si>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</si>
  <si>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</si>
  <si>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</si>
  <si>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</si>
  <si>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</si>
  <si>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</si>
  <si>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</si>
  <si>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</si>
  <si>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</si>
  <si>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</si>
  <si>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</si>
  <si>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</si>
  <si>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</si>
  <si>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</si>
  <si>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</si>
  <si>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</si>
  <si>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</si>
  <si>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</si>
  <si>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</si>
  <si>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</si>
  <si>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</si>
  <si>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</si>
  <si>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</si>
  <si>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</si>
  <si>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</si>
  <si>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</si>
  <si>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</si>
  <si>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</si>
  <si>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</si>
  <si>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</si>
  <si>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</si>
  <si>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</si>
  <si>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</si>
  <si>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</si>
  <si>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</si>
  <si>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</si>
  <si>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</si>
  <si>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</si>
  <si>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</si>
  <si>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</si>
  <si>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</si>
  <si>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</si>
  <si>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</si>
  <si>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</si>
  <si>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</si>
  <si>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</si>
  <si>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</si>
  <si>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</si>
  <si>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</si>
  <si>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</si>
  <si>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</si>
  <si>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</si>
  <si>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</si>
  <si>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</si>
  <si>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</si>
  <si>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</si>
  <si>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</si>
  <si>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</si>
  <si>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</si>
  <si>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</si>
  <si>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</si>
  <si>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</si>
  <si>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</si>
  <si>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</si>
  <si>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</si>
  <si>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</si>
  <si>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</si>
  <si>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</si>
  <si>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</si>
  <si>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</si>
  <si>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</si>
  <si>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</si>
  <si>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</si>
  <si>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</si>
  <si>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</si>
  <si>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</si>
  <si>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</si>
  <si>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</si>
  <si>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</si>
  <si>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</si>
  <si>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</si>
  <si>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</si>
  <si>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</si>
  <si>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</si>
  <si>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</si>
  <si>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</si>
  <si>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</si>
  <si>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</si>
  <si>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</si>
  <si>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</si>
  <si>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</si>
  <si>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</si>
  <si>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</si>
  <si>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</si>
  <si>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</si>
  <si>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</si>
  <si>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</si>
  <si>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</si>
  <si>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</si>
  <si>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</si>
  <si>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</si>
  <si>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</si>
  <si>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</si>
  <si>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</si>
  <si>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</si>
  <si>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</si>
  <si>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</si>
  <si>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</si>
  <si>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</si>
  <si>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</si>
  <si>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</si>
  <si>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</si>
  <si>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</si>
  <si>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</si>
  <si>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</si>
  <si>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</si>
  <si>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</si>
  <si>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</si>
  <si>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</si>
  <si>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</si>
  <si>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</si>
  <si>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</si>
  <si>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</si>
  <si>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</si>
  <si>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</si>
  <si>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</si>
  <si>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</si>
  <si>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</si>
  <si>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</si>
  <si>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</si>
  <si>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</si>
  <si>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</si>
  <si>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</si>
  <si>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</si>
  <si>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</si>
  <si>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</si>
  <si>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</si>
  <si>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</si>
  <si>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</si>
  <si>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</si>
  <si>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</si>
  <si>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</si>
  <si>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</si>
  <si>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</si>
  <si>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</si>
  <si>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</si>
  <si>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</si>
  <si>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</si>
  <si>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</si>
  <si>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</si>
  <si>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</si>
  <si>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</si>
  <si>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</si>
  <si>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</si>
  <si>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</si>
  <si>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</si>
  <si>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</si>
  <si>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</si>
  <si>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</si>
  <si>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</si>
  <si>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</si>
  <si>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</si>
  <si>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</si>
  <si>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</si>
  <si>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</si>
  <si>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</si>
  <si>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</si>
  <si>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</si>
  <si>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</si>
  <si>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</si>
  <si>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</si>
  <si>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</si>
  <si>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</si>
  <si>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</si>
  <si>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</si>
  <si>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</si>
  <si>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</si>
  <si>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</si>
  <si>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</si>
  <si>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</si>
  <si>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</si>
  <si>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</si>
  <si>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</si>
  <si>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</si>
  <si>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</si>
  <si>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</si>
  <si>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</si>
  <si>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</si>
  <si>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</si>
  <si>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</si>
  <si>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</si>
  <si>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</si>
  <si>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</si>
  <si>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</si>
  <si>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</si>
  <si>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</si>
  <si>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</si>
  <si>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</si>
  <si>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</si>
  <si>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</si>
  <si>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</si>
  <si>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</si>
  <si>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</si>
  <si>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</si>
  <si>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</si>
  <si>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</si>
  <si>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</si>
  <si>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</si>
  <si>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</si>
  <si>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</si>
  <si>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</si>
  <si>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</si>
  <si>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</si>
  <si>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</si>
  <si>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</si>
  <si>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</si>
  <si>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</si>
  <si>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</si>
  <si>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</si>
  <si>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</si>
  <si>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</si>
  <si>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</si>
  <si>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</si>
  <si>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</si>
  <si>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</si>
  <si>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</si>
  <si>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</si>
  <si>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</si>
  <si>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</si>
  <si>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</si>
  <si>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</si>
  <si>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</si>
  <si>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</si>
  <si>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</si>
  <si>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</si>
  <si>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</si>
  <si>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</si>
  <si>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</si>
  <si>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</si>
  <si>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</si>
  <si>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</si>
  <si>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</si>
  <si>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</si>
  <si>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</si>
  <si>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</si>
  <si>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</si>
  <si>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</si>
  <si>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</si>
  <si>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</si>
  <si>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</si>
  <si>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</si>
  <si>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</si>
  <si>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</si>
  <si>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</si>
  <si>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</si>
  <si>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</si>
  <si>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</si>
  <si>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</si>
  <si>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</si>
  <si>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</si>
  <si>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</si>
  <si>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</si>
  <si>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</si>
  <si>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</si>
  <si>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</si>
  <si>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</si>
  <si>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</si>
  <si>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</si>
  <si>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</si>
  <si>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</si>
  <si>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</si>
  <si>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</si>
  <si>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</si>
  <si>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</si>
  <si>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</si>
  <si>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</si>
  <si>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</si>
  <si>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</si>
  <si>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</si>
  <si>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</si>
  <si>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</si>
  <si>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</si>
  <si>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</si>
  <si>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</si>
  <si>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</si>
  <si>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</si>
  <si>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</si>
  <si>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</si>
  <si>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</si>
  <si>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</si>
  <si>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</si>
  <si>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</si>
  <si>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</si>
  <si>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</si>
  <si>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</si>
  <si>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</si>
  <si>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</si>
  <si>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</si>
  <si>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</si>
  <si>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</si>
  <si>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</si>
  <si>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</si>
  <si>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</si>
  <si>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</si>
  <si>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</si>
  <si>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</si>
  <si>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</si>
  <si>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</si>
  <si>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</si>
  <si>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</si>
  <si>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</si>
  <si>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</si>
  <si>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</si>
  <si>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</si>
  <si>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</si>
  <si>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</si>
  <si>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</si>
  <si>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</si>
  <si>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</si>
  <si>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</si>
  <si>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</si>
  <si>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</si>
  <si>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</si>
  <si>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</si>
  <si>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</si>
  <si>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</si>
  <si>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</si>
  <si>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</si>
  <si>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</si>
  <si>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</si>
  <si>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</si>
  <si>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</si>
  <si>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</si>
  <si>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</si>
  <si>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</si>
  <si>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</si>
  <si>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</si>
  <si>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</si>
  <si>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</si>
  <si>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</si>
  <si>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</si>
  <si>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</si>
  <si>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</si>
  <si>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</si>
  <si>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</si>
  <si>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</si>
  <si>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</si>
  <si>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</si>
  <si>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</si>
  <si>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</si>
  <si>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</si>
  <si>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</si>
  <si>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</si>
  <si>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</si>
  <si>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</si>
  <si>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</si>
  <si>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</si>
  <si>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</si>
  <si>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</si>
  <si>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</si>
  <si>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</si>
  <si>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</si>
  <si>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</si>
  <si>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</si>
  <si>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</si>
  <si>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</si>
  <si>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</si>
  <si>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</si>
  <si>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</si>
  <si>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</si>
  <si>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</si>
  <si>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</si>
  <si>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</si>
  <si>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</si>
  <si>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</si>
  <si>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</si>
  <si>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</si>
  <si>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</si>
  <si>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</si>
  <si>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</si>
  <si>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</si>
  <si>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</si>
  <si>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</si>
  <si>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</si>
  <si>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</si>
  <si>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</si>
  <si>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</si>
  <si>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</si>
  <si>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</si>
  <si>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</si>
  <si>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</si>
  <si>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</si>
  <si>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</si>
  <si>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</si>
  <si>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</si>
  <si>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</si>
  <si>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</si>
  <si>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</si>
  <si>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</si>
  <si>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</si>
  <si>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</si>
  <si>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</si>
  <si>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</si>
  <si>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</si>
  <si>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</si>
  <si>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</si>
  <si>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</si>
  <si>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</si>
  <si>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</si>
  <si>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</si>
  <si>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</si>
  <si>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</si>
  <si>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</si>
  <si>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</si>
  <si>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</si>
  <si>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</si>
  <si>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</si>
  <si>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</si>
  <si>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</si>
  <si>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</si>
  <si>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</si>
  <si>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</si>
  <si>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</si>
  <si>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</si>
  <si>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</si>
  <si>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</si>
  <si>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</si>
  <si>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</si>
  <si>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</si>
  <si>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</si>
  <si>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</si>
  <si>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</si>
  <si>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</si>
  <si>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</si>
  <si>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</si>
  <si>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</si>
  <si>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</si>
  <si>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</si>
  <si>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</si>
  <si>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</si>
  <si>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</si>
  <si>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</si>
  <si>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</si>
  <si>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</si>
  <si>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</si>
  <si>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</si>
  <si>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</si>
  <si>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</si>
  <si>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</si>
  <si>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</si>
  <si>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</si>
  <si>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</si>
  <si>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</si>
  <si>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</si>
  <si>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</si>
  <si>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</si>
  <si>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</si>
  <si>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</si>
  <si>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</si>
  <si>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</si>
  <si>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</si>
  <si>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</si>
  <si>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</si>
  <si>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</si>
  <si>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</si>
  <si>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</si>
  <si>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</si>
  <si>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</si>
  <si>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</si>
  <si>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</si>
  <si>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</si>
  <si>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</si>
  <si>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</si>
  <si>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</si>
  <si>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</si>
  <si>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</si>
  <si>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</si>
  <si>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</si>
  <si>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</si>
  <si>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</si>
  <si>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</si>
  <si>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</si>
  <si>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</si>
  <si>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</si>
  <si>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</si>
  <si>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</si>
  <si>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</si>
  <si>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</si>
  <si>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</si>
  <si>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</si>
  <si>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</si>
  <si>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</si>
  <si>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</si>
  <si>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</si>
  <si>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</si>
  <si>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</si>
  <si>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</si>
  <si>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</si>
  <si>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</si>
  <si>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</si>
  <si>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</si>
  <si>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</si>
  <si>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</si>
  <si>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</si>
  <si>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</si>
  <si>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</si>
  <si>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</si>
  <si>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</si>
  <si>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</si>
  <si>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</si>
  <si>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</si>
  <si>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</si>
  <si>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</si>
  <si>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</si>
  <si>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</si>
  <si>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</si>
  <si>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</si>
  <si>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</si>
  <si>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</si>
  <si>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</si>
  <si>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</si>
  <si>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</si>
  <si>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</si>
  <si>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</si>
  <si>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</si>
  <si>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</si>
  <si>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</si>
  <si>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</si>
  <si>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</si>
  <si>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</si>
  <si>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</si>
  <si>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</si>
  <si>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</si>
  <si>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</si>
  <si>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</si>
  <si>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</si>
  <si>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</si>
  <si>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</si>
  <si>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</si>
  <si>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</si>
  <si>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</si>
  <si>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</si>
  <si>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</si>
  <si>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</si>
  <si>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</si>
  <si>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</si>
  <si>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</si>
  <si>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</si>
  <si>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</si>
  <si>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</si>
  <si>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</si>
  <si>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</si>
  <si>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</si>
  <si>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</si>
  <si>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</si>
  <si>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</si>
  <si>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</si>
  <si>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</si>
  <si>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</si>
  <si>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</si>
  <si>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</si>
  <si>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</si>
  <si>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</si>
  <si>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</si>
  <si>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</si>
  <si>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</si>
  <si>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</si>
  <si>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</si>
  <si>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</si>
  <si>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</si>
  <si>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</si>
  <si>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</si>
  <si>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</si>
  <si>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</si>
  <si>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</si>
  <si>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</si>
  <si>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</si>
  <si>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</si>
  <si>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</si>
  <si>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</si>
  <si>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</si>
  <si>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</si>
  <si>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</si>
  <si>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</si>
  <si>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</si>
  <si>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</si>
  <si>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</si>
  <si>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</si>
  <si>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</si>
  <si>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</si>
  <si>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</si>
  <si>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</si>
  <si>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</si>
  <si>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</si>
  <si>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</si>
  <si>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</si>
  <si>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</si>
  <si>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</si>
  <si>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</si>
  <si>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</si>
  <si>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</si>
  <si>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</si>
  <si>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</si>
  <si>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</si>
  <si>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</si>
  <si>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</si>
  <si>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</si>
  <si>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</si>
  <si>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</si>
  <si>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</si>
  <si>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</si>
  <si>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</si>
  <si>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</si>
  <si>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</si>
  <si>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</si>
  <si>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</si>
  <si>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</si>
  <si>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</si>
  <si>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</si>
  <si>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</si>
  <si>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</si>
  <si>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</si>
  <si>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</si>
  <si>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</si>
  <si>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</si>
  <si>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</si>
  <si>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</si>
  <si>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</si>
  <si>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</si>
  <si>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</si>
  <si>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</si>
  <si>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</si>
  <si>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</si>
  <si>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</si>
  <si>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</si>
  <si>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</si>
  <si>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</si>
  <si>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</si>
  <si>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</si>
  <si>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</si>
  <si>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</si>
  <si>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</si>
  <si>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</si>
  <si>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</si>
  <si>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</si>
  <si>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</si>
  <si>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</si>
  <si>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</si>
  <si>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</si>
  <si>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</si>
  <si>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</si>
  <si>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</si>
  <si>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</si>
  <si>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</si>
  <si>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</si>
  <si>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</si>
  <si>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</si>
  <si>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</si>
  <si>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</si>
  <si>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</si>
  <si>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</si>
  <si>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</si>
  <si>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</si>
  <si>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</si>
  <si>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</si>
  <si>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</si>
  <si>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</si>
  <si>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</si>
  <si>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</si>
  <si>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</si>
  <si>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</si>
  <si>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</si>
  <si>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</si>
  <si>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</si>
  <si>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</si>
  <si>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</si>
  <si>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</si>
  <si>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</si>
  <si>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</si>
  <si>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</si>
  <si>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</si>
  <si>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</si>
  <si>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</si>
  <si>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</si>
  <si>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</si>
  <si>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</si>
  <si>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</si>
  <si>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</si>
  <si>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</si>
  <si>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</si>
  <si>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</si>
  <si>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</si>
  <si>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</si>
  <si>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</si>
  <si>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</si>
  <si>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</si>
  <si>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</si>
  <si>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</si>
  <si>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</si>
  <si>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</si>
  <si>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</si>
  <si>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</si>
  <si>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</si>
  <si>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</si>
  <si>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</si>
  <si>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</si>
  <si>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</si>
  <si>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</si>
  <si>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</si>
  <si>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</si>
  <si>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</si>
  <si>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</si>
  <si>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</si>
  <si>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</si>
  <si>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</si>
  <si>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</si>
  <si>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</si>
  <si>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</si>
  <si>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</si>
  <si>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</si>
  <si>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</si>
  <si>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</si>
  <si>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</si>
  <si>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</si>
  <si>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</si>
  <si>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</si>
  <si>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</si>
  <si>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</si>
  <si>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</si>
  <si>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</si>
  <si>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</si>
  <si>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</si>
  <si>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</si>
  <si>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</si>
  <si>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</si>
  <si>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</si>
  <si>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</si>
  <si>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</si>
  <si>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</si>
  <si>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</si>
  <si>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</si>
  <si>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</si>
  <si>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</si>
  <si>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</si>
  <si>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</si>
  <si>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</si>
  <si>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</si>
  <si>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</si>
  <si>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</si>
  <si>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</si>
  <si>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</si>
  <si>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</si>
  <si>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</si>
  <si>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</si>
  <si>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</si>
  <si>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</si>
  <si>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</si>
  <si>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</si>
  <si>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</si>
  <si>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</si>
  <si>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</si>
  <si>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</si>
  <si>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</si>
  <si>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</si>
  <si>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</si>
  <si>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</si>
  <si>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</si>
  <si>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</si>
  <si>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</si>
  <si>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</si>
  <si>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</si>
  <si>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</si>
  <si>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</si>
  <si>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</si>
  <si>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</si>
  <si>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</si>
  <si>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</si>
  <si>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</si>
  <si>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</si>
  <si>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</si>
  <si>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</si>
  <si>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</si>
  <si>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</si>
  <si>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</si>
  <si>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</si>
  <si>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</si>
  <si>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</si>
  <si>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</si>
  <si>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</si>
  <si>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</si>
  <si>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</si>
  <si>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</si>
  <si>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</si>
  <si>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</si>
  <si>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</si>
  <si>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</si>
  <si>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</si>
  <si>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</si>
  <si>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</si>
  <si>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</si>
  <si>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</si>
  <si>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</si>
  <si>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</si>
  <si>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</si>
  <si>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</si>
  <si>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</si>
  <si>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</si>
  <si>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</si>
  <si>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</si>
  <si>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</si>
  <si>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</si>
  <si>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</si>
  <si>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</si>
  <si>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</si>
  <si>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</si>
  <si>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</si>
  <si>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</si>
  <si>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</si>
  <si>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</si>
  <si>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</si>
  <si>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</si>
  <si>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</si>
  <si>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</si>
  <si>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</si>
  <si>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</si>
  <si>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</si>
  <si>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</si>
  <si>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</si>
  <si>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</si>
  <si>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</si>
  <si>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</si>
  <si>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</si>
  <si>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</si>
  <si>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</si>
  <si>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</si>
  <si>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</si>
  <si>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</si>
  <si>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</si>
  <si>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</si>
  <si>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</si>
  <si>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</si>
  <si>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</si>
  <si>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</si>
  <si>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</si>
  <si>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</si>
  <si>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</si>
  <si>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</si>
  <si>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</si>
  <si>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</si>
  <si>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</si>
  <si>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</si>
  <si>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</si>
  <si>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</si>
  <si>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</si>
  <si>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</si>
  <si>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</si>
  <si>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</si>
  <si>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</si>
  <si>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</si>
  <si>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</si>
  <si>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</si>
  <si>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</si>
  <si>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</si>
  <si>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</si>
  <si>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</si>
  <si>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</si>
  <si>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</si>
  <si>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</si>
  <si>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</si>
  <si>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</si>
  <si>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</si>
  <si>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</si>
  <si>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</si>
  <si>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</si>
  <si>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</si>
  <si>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</si>
  <si>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</si>
  <si>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</si>
  <si>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</si>
  <si>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</si>
  <si>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</si>
  <si>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</si>
  <si>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</si>
  <si>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</si>
  <si>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</si>
  <si>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</si>
  <si>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</si>
  <si>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</si>
  <si>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</si>
  <si>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</si>
  <si>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</si>
  <si>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</si>
  <si>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</si>
  <si>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</si>
  <si>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</si>
  <si>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</si>
  <si>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</si>
  <si>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</si>
  <si>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</si>
  <si>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</si>
  <si>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</si>
  <si>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</si>
  <si>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</si>
  <si>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</si>
  <si>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</si>
  <si>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</si>
  <si>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</si>
  <si>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</si>
  <si>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</si>
  <si>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</si>
  <si>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</si>
  <si>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</si>
  <si>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</si>
  <si>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</si>
  <si>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</si>
  <si>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</si>
  <si>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</si>
  <si>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</si>
  <si>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</si>
  <si>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</si>
  <si>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</si>
  <si>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</si>
  <si>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</si>
  <si>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</si>
  <si>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</si>
  <si>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</si>
  <si>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</si>
  <si>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</si>
  <si>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</si>
  <si>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</si>
  <si>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</si>
  <si>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</si>
  <si>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</si>
  <si>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</si>
  <si>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</si>
  <si>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</si>
  <si>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</si>
  <si>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</si>
  <si>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</si>
  <si>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</si>
  <si>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</si>
  <si>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</si>
  <si>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</si>
  <si>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</si>
  <si>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</si>
  <si>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</si>
  <si>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</si>
  <si>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</si>
  <si>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</si>
  <si>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</si>
  <si>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</si>
  <si>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</si>
  <si>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</si>
  <si>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</si>
  <si>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</si>
  <si>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</si>
  <si>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</si>
  <si>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</si>
  <si>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</si>
  <si>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</si>
  <si>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</si>
  <si>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</si>
  <si>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</si>
  <si>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</si>
  <si>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</si>
  <si>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</si>
  <si>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</si>
  <si>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</si>
  <si>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</si>
  <si>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</si>
  <si>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</si>
  <si>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</si>
  <si>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</si>
  <si>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</si>
  <si>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</si>
  <si>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</si>
  <si>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</si>
  <si>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</si>
  <si>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</si>
  <si>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</si>
  <si>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</si>
  <si>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</si>
  <si>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</si>
  <si>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</si>
  <si>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</si>
  <si>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</si>
  <si>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</si>
  <si>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</si>
  <si>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</si>
  <si>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</si>
  <si>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</si>
  <si>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</si>
  <si>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</si>
  <si>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</si>
  <si>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</si>
  <si>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</si>
  <si>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</si>
  <si>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</si>
  <si>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</si>
  <si>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</si>
  <si>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</si>
  <si>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</si>
  <si>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</si>
  <si>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</si>
  <si>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</si>
  <si>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</si>
  <si>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</si>
  <si>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</si>
  <si>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</si>
  <si>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</si>
  <si>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</si>
  <si>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</si>
  <si>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</si>
  <si>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</si>
  <si>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</si>
  <si>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</si>
  <si>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</si>
  <si>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</si>
  <si>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</si>
  <si>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</si>
  <si>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</si>
  <si>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</si>
  <si>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</si>
  <si>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</si>
  <si>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</si>
  <si>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</si>
  <si>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</si>
  <si>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</si>
  <si>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</si>
  <si>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</si>
  <si>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</si>
  <si>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</si>
  <si>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</si>
  <si>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</si>
  <si>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</si>
  <si>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</si>
  <si>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</si>
  <si>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</si>
  <si>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</si>
  <si>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</si>
  <si>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</si>
  <si>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</si>
  <si>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</si>
  <si>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</si>
  <si>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</si>
  <si>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</si>
  <si>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</si>
  <si>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</si>
  <si>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</si>
  <si>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</si>
  <si>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</si>
  <si>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</si>
  <si>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</si>
  <si>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</si>
  <si>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</si>
  <si>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</si>
  <si>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</si>
  <si>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</si>
  <si>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</si>
  <si>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</si>
  <si>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</si>
  <si>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</si>
  <si>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</si>
  <si>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</si>
  <si>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</si>
  <si>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</si>
  <si>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</si>
  <si>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</si>
  <si>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</si>
  <si>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</si>
  <si>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</si>
  <si>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</si>
  <si>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</si>
  <si>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</si>
  <si>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</si>
  <si>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</si>
  <si>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</si>
  <si>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</si>
  <si>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</si>
  <si>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</si>
  <si>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</si>
  <si>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</si>
  <si>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</si>
  <si>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</si>
  <si>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</si>
  <si>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</si>
  <si>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</si>
  <si>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</si>
  <si>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</si>
  <si>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</si>
  <si>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</si>
  <si>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</si>
  <si>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</si>
  <si>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</si>
  <si>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</si>
  <si>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</si>
  <si>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</si>
  <si>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</si>
  <si>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</si>
  <si>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</si>
  <si>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</si>
  <si>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</si>
  <si>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</si>
  <si>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</si>
  <si>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</si>
  <si>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</si>
  <si>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</si>
  <si>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</si>
  <si>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</si>
  <si>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</si>
  <si>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</si>
  <si>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</si>
  <si>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</si>
  <si>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</si>
  <si>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</si>
  <si>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</si>
  <si>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</si>
  <si>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</si>
  <si>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</si>
  <si>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</si>
  <si>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</si>
  <si>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</si>
  <si>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</si>
  <si>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</si>
  <si>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</si>
  <si>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</si>
  <si>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</si>
  <si>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</si>
  <si>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</si>
  <si>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</si>
  <si>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</si>
  <si>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</si>
  <si>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</si>
  <si>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</si>
  <si>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</si>
  <si>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</si>
  <si>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</si>
  <si>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</si>
  <si>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</si>
  <si>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</si>
  <si>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</si>
  <si>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</si>
  <si>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</si>
  <si>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</si>
  <si>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</si>
  <si>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</si>
  <si>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</si>
  <si>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</si>
  <si>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</si>
  <si>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</si>
  <si>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</si>
  <si>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</si>
  <si>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</si>
  <si>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</si>
  <si>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</si>
  <si>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</si>
  <si>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</si>
  <si>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</si>
  <si>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</si>
  <si>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</si>
  <si>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</si>
  <si>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</si>
  <si>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</si>
  <si>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</si>
  <si>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</si>
  <si>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</si>
  <si>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</si>
  <si>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</si>
  <si>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</si>
  <si>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</si>
  <si>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</si>
  <si>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</si>
  <si>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</si>
  <si>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</si>
  <si>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</si>
  <si>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</si>
  <si>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</si>
  <si>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</si>
  <si>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</si>
  <si>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</si>
  <si>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</si>
  <si>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</si>
  <si>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</si>
  <si>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</si>
  <si>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</si>
  <si>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</si>
  <si>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</si>
  <si>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</si>
  <si>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</si>
  <si>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</si>
  <si>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</si>
  <si>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</si>
  <si>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</si>
  <si>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</si>
  <si>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</si>
  <si>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</si>
  <si>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</si>
  <si>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</si>
  <si>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</si>
  <si>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</si>
  <si>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</si>
  <si>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</si>
  <si>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</si>
  <si>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</si>
  <si>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</si>
  <si>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</si>
  <si>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</si>
  <si>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</si>
  <si>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</si>
  <si>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</si>
  <si>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</si>
  <si>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</si>
  <si>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</si>
  <si>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</si>
  <si>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</si>
  <si>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</si>
  <si>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</si>
  <si>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</si>
  <si>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</si>
  <si>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</si>
  <si>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</si>
  <si>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</si>
  <si>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</si>
  <si>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</si>
  <si>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</si>
  <si>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</si>
  <si>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</si>
  <si>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</si>
  <si>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</si>
  <si>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</si>
  <si>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</si>
  <si>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</si>
  <si>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</si>
  <si>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</si>
  <si>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</si>
  <si>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</si>
  <si>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</si>
  <si>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</si>
  <si>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</si>
  <si>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</si>
  <si>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</si>
  <si>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</si>
  <si>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</si>
  <si>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</si>
  <si>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</si>
  <si>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</si>
  <si>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</si>
  <si>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</si>
  <si>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</si>
  <si>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</si>
  <si>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</si>
  <si>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</si>
  <si>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</si>
  <si>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</si>
  <si>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</si>
  <si>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</si>
  <si>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</si>
  <si>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</si>
  <si>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</si>
  <si>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</si>
  <si>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</si>
  <si>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</si>
  <si>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</si>
  <si>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</si>
  <si>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</si>
  <si>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</si>
  <si>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</si>
  <si>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</si>
  <si>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</si>
  <si>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</si>
  <si>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</si>
  <si>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</si>
  <si>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</si>
  <si>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</si>
  <si>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</si>
  <si>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</si>
  <si>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</si>
  <si>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</si>
  <si>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</si>
  <si>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</si>
  <si>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</si>
  <si>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</si>
  <si>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</si>
  <si>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</si>
  <si>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</si>
  <si>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</si>
  <si>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</si>
  <si>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</si>
  <si>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</si>
  <si>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</si>
  <si>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</si>
  <si>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</si>
  <si>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</si>
  <si>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</si>
  <si>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</si>
  <si>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</si>
  <si>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</si>
  <si>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</si>
  <si>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</si>
  <si>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</si>
  <si>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</si>
  <si>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</si>
  <si>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</si>
  <si>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</si>
  <si>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</si>
  <si>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</si>
  <si>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</si>
  <si>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</si>
  <si>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</si>
  <si>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</si>
  <si>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</si>
  <si>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</si>
  <si>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</si>
  <si>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</si>
  <si>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</si>
  <si>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</si>
  <si>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</si>
  <si>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</si>
  <si>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</si>
  <si>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</si>
  <si>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</si>
  <si>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</si>
  <si>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</si>
  <si>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</si>
  <si>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</si>
  <si>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</si>
  <si>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</si>
  <si>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</si>
  <si>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</si>
  <si>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</si>
  <si>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</si>
  <si>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</si>
  <si>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</si>
  <si>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</si>
  <si>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</si>
  <si>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</si>
  <si>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</si>
  <si>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</si>
  <si>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</si>
  <si>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</si>
  <si>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</si>
  <si>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</si>
  <si>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</si>
  <si>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</si>
  <si>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</si>
  <si>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</si>
  <si>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</si>
  <si>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</si>
  <si>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</si>
  <si>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</si>
  <si>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</si>
  <si>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</si>
  <si>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</si>
  <si>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</si>
  <si>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</si>
  <si>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</si>
  <si>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</si>
  <si>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</si>
  <si>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</si>
  <si>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</si>
  <si>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</si>
  <si>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</si>
  <si>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</si>
  <si>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</si>
  <si>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</si>
  <si>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</si>
  <si>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</si>
  <si>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</si>
  <si>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</si>
  <si>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</si>
  <si>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</si>
  <si>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</si>
  <si>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</si>
  <si>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</si>
  <si>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</si>
  <si>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</si>
  <si>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</si>
  <si>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</si>
  <si>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</si>
  <si>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</si>
  <si>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</si>
  <si>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</si>
  <si>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</si>
  <si>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</si>
  <si>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</si>
  <si>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</si>
  <si>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</si>
  <si>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</si>
  <si>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</si>
  <si>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</si>
  <si>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</si>
  <si>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</si>
  <si>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</si>
  <si>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</si>
  <si>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</si>
  <si>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</si>
  <si>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</si>
  <si>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</si>
  <si>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</si>
  <si>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</si>
  <si>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</si>
  <si>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</si>
  <si>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</si>
  <si>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</si>
  <si>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</si>
  <si>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</si>
  <si>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</si>
  <si>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</si>
  <si>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</si>
  <si>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</si>
  <si>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</si>
  <si>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</si>
  <si>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</si>
  <si>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</si>
  <si>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</si>
  <si>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</si>
  <si>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</si>
  <si>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</si>
  <si>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</si>
  <si>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</si>
  <si>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</si>
  <si>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</si>
  <si>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</si>
  <si>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</si>
  <si>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</si>
  <si>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</si>
  <si>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</si>
  <si>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</si>
  <si>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</si>
  <si>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</si>
  <si>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</si>
  <si>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</si>
  <si>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</si>
  <si>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</si>
  <si>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</si>
  <si>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</si>
  <si>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</si>
  <si>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</si>
  <si>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</si>
  <si>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</si>
  <si>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</si>
  <si>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</si>
  <si>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</si>
  <si>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</si>
  <si>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</si>
  <si>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</si>
  <si>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</si>
  <si>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</si>
  <si>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</si>
  <si>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</si>
  <si>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</si>
  <si>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</si>
  <si>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</si>
  <si>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</si>
  <si>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</si>
  <si>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</si>
  <si>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</si>
  <si>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</si>
  <si>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</si>
  <si>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</si>
  <si>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</si>
  <si>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</si>
  <si>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</si>
  <si>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</si>
  <si>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</si>
  <si>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</si>
  <si>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</si>
  <si>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</si>
  <si>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</si>
  <si>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</si>
  <si>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</si>
  <si>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</si>
  <si>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</si>
  <si>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</si>
  <si>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</si>
  <si>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</si>
  <si>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</si>
  <si>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</si>
  <si>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</si>
  <si>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</si>
  <si>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</si>
  <si>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</si>
  <si>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</si>
  <si>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</si>
  <si>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</si>
  <si>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</si>
  <si>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</si>
  <si>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</si>
  <si>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</si>
  <si>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</si>
  <si>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</si>
  <si>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</si>
  <si>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</si>
  <si>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</si>
  <si>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</si>
  <si>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</si>
  <si>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</si>
  <si>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</si>
  <si>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</si>
  <si>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</si>
  <si>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</si>
  <si>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</si>
  <si>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</si>
  <si>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</si>
  <si>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</si>
  <si>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</si>
  <si>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</si>
  <si>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</si>
  <si>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</si>
  <si>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</si>
  <si>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</si>
  <si>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</si>
  <si>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</si>
  <si>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</si>
  <si>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</si>
  <si>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</si>
  <si>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</si>
  <si>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</si>
  <si>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</si>
  <si>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</si>
  <si>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</si>
  <si>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</si>
  <si>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</si>
  <si>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</si>
  <si>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</si>
  <si>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</si>
  <si>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</si>
  <si>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</si>
  <si>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</si>
  <si>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</si>
  <si>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</si>
  <si>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</si>
  <si>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</si>
  <si>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</si>
  <si>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</si>
  <si>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</si>
  <si>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</si>
  <si>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</si>
  <si>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</si>
  <si>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</si>
  <si>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</si>
  <si>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</si>
  <si>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</si>
  <si>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</si>
  <si>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</si>
  <si>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</si>
  <si>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</si>
  <si>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</si>
  <si>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</si>
  <si>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</si>
  <si>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</si>
  <si>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</si>
  <si>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</si>
  <si>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</si>
  <si>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</si>
  <si>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</si>
  <si>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</si>
  <si>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</si>
  <si>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</si>
  <si>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</si>
  <si>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</si>
  <si>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</si>
  <si>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</si>
  <si>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</si>
  <si>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</si>
  <si>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</si>
  <si>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</si>
  <si>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</si>
  <si>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</si>
  <si>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</si>
  <si>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</si>
  <si>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</si>
  <si>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</si>
  <si>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</si>
  <si>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</si>
  <si>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</si>
  <si>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</si>
  <si>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</si>
  <si>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</si>
  <si>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</si>
  <si>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</si>
  <si>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</si>
  <si>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</si>
  <si>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</si>
  <si>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</si>
  <si>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</si>
  <si>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</si>
  <si>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</si>
  <si>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</si>
  <si>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</si>
  <si>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</si>
  <si>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</si>
  <si>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</si>
  <si>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</si>
  <si>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</si>
  <si>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</si>
  <si>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</si>
  <si>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</si>
  <si>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</si>
  <si>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</si>
  <si>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</si>
  <si>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</si>
  <si>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</si>
  <si>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</si>
  <si>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</si>
  <si>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</si>
  <si>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</si>
  <si>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</si>
  <si>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</si>
  <si>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</si>
  <si>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</si>
  <si>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</si>
  <si>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</si>
  <si>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</si>
  <si>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</si>
  <si>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</si>
  <si>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</si>
  <si>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</si>
  <si>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</si>
  <si>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</si>
  <si>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</si>
  <si>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</si>
  <si>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</si>
  <si>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</si>
  <si>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</si>
  <si>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</si>
  <si>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</si>
  <si>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</si>
  <si>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</si>
  <si>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</si>
  <si>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</si>
  <si>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</si>
  <si>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</si>
  <si>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</si>
  <si>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</si>
  <si>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</si>
  <si>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</si>
  <si>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</si>
  <si>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</si>
  <si>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</si>
  <si>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</si>
  <si>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</si>
  <si>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</si>
  <si>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</si>
  <si>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</si>
  <si>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</si>
  <si>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</si>
  <si>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</si>
  <si>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</si>
  <si>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</si>
  <si>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</si>
  <si>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</si>
  <si>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</si>
  <si>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</si>
  <si>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</si>
  <si>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</si>
  <si>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</si>
  <si>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</si>
  <si>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</si>
  <si>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</si>
  <si>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</si>
  <si>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</si>
  <si>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</si>
  <si>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</si>
  <si>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</si>
  <si>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</si>
  <si>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</si>
  <si>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</si>
  <si>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</si>
  <si>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</si>
  <si>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</si>
  <si>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</si>
  <si>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</si>
  <si>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</si>
  <si>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</si>
  <si>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</si>
  <si>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</si>
  <si>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</si>
  <si>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</si>
  <si>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</si>
  <si>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</si>
  <si>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</si>
  <si>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</si>
  <si>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</si>
  <si>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</si>
  <si>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</si>
  <si>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</si>
  <si>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</si>
  <si>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</si>
  <si>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</si>
  <si>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</si>
  <si>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</si>
  <si>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</si>
  <si>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</si>
  <si>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</si>
  <si>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</si>
  <si>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</si>
  <si>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</si>
  <si>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</si>
  <si>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</si>
  <si>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</si>
  <si>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</si>
  <si>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</si>
  <si>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</si>
  <si>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</si>
  <si>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</si>
  <si>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</si>
  <si>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</si>
  <si>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</si>
  <si>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</si>
  <si>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</si>
  <si>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</si>
  <si>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</si>
  <si>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</si>
  <si>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</si>
  <si>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</si>
  <si>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</si>
  <si>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</si>
  <si>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</si>
  <si>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</si>
  <si>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</si>
  <si>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</si>
  <si>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</si>
  <si>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</si>
  <si>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</si>
  <si>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</si>
  <si>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</si>
  <si>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</si>
  <si>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</si>
  <si>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</si>
  <si>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</si>
  <si>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</si>
  <si>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</si>
  <si>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</si>
  <si>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</si>
  <si>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</si>
  <si>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</si>
  <si>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</si>
  <si>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</si>
  <si>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</si>
  <si>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</si>
  <si>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</si>
  <si>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</si>
  <si>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</si>
  <si>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</si>
  <si>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</si>
  <si>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</si>
  <si>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</si>
  <si>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</si>
  <si>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</si>
  <si>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</si>
  <si>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</si>
  <si>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</si>
  <si>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</si>
  <si>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</si>
  <si>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</si>
  <si>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</si>
  <si>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</si>
  <si>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</si>
  <si>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</si>
  <si>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</si>
  <si>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</si>
  <si>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</si>
  <si>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</si>
  <si>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</si>
  <si>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</si>
  <si>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</si>
  <si>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</si>
  <si>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</si>
  <si>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</si>
  <si>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</si>
  <si>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</si>
  <si>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</si>
  <si>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</si>
  <si>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</si>
  <si>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</si>
  <si>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</si>
  <si>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</si>
  <si>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</si>
  <si>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</si>
  <si>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</si>
  <si>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</si>
  <si>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</si>
  <si>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</si>
  <si>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</si>
  <si>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</si>
  <si>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</si>
  <si>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</si>
  <si>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</si>
  <si>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</si>
  <si>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</si>
  <si>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</si>
  <si>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</si>
  <si>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</si>
  <si>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</si>
  <si>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</si>
  <si>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</si>
  <si>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</si>
  <si>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</si>
  <si>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</si>
  <si>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</si>
  <si>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</si>
  <si>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</si>
  <si>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</si>
  <si>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</si>
  <si>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</si>
  <si>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</si>
  <si>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</si>
  <si>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</si>
  <si>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</si>
  <si>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</si>
  <si>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</si>
  <si>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</si>
  <si>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</si>
  <si>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</si>
  <si>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</si>
  <si>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</si>
  <si>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</si>
  <si>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</si>
  <si>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</si>
  <si>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</si>
  <si>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</si>
  <si>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</si>
  <si>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</si>
  <si>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</si>
  <si>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</si>
  <si>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</si>
  <si>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</si>
  <si>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</si>
  <si>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</si>
  <si>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</si>
  <si>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</si>
  <si>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</si>
  <si>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</si>
  <si>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</si>
  <si>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</si>
  <si>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</si>
  <si>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</si>
  <si>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</si>
  <si>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</si>
  <si>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</si>
  <si>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</si>
  <si>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</si>
  <si>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</si>
  <si>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</si>
  <si>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</si>
  <si>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</si>
  <si>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</si>
  <si>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</si>
  <si>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</si>
  <si>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</si>
  <si>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</si>
  <si>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</si>
  <si>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</si>
  <si>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</si>
  <si>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</si>
  <si>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</si>
  <si>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</si>
  <si>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</si>
  <si>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</si>
  <si>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</si>
  <si>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</si>
  <si>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</si>
  <si>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</si>
  <si>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</si>
  <si>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</si>
  <si>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</si>
  <si>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</si>
  <si>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</si>
  <si>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</si>
  <si>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</si>
  <si>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</si>
  <si>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</si>
  <si>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</si>
  <si>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</si>
  <si>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</si>
  <si>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</si>
  <si>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</si>
  <si>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</si>
  <si>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</si>
  <si>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</si>
  <si>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</si>
  <si>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</si>
  <si>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</si>
  <si>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</si>
  <si>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</si>
  <si>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</si>
  <si>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</si>
  <si>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</si>
  <si>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</si>
  <si>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</si>
  <si>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</si>
  <si>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</si>
  <si>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</si>
  <si>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</si>
  <si>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</si>
  <si>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</si>
  <si>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</si>
  <si>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</si>
  <si>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</si>
  <si>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</si>
  <si>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</si>
  <si>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</si>
  <si>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</si>
  <si>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</si>
  <si>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</si>
  <si>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</si>
  <si>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</si>
  <si>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</si>
  <si>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</si>
  <si>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</si>
  <si>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</si>
  <si>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</si>
  <si>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</si>
  <si>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</si>
  <si>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</si>
  <si>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</si>
  <si>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</si>
  <si>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</si>
  <si>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</si>
  <si>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</si>
  <si>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</si>
  <si>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</si>
  <si>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</si>
  <si>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</si>
  <si>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</si>
  <si>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</si>
  <si>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</si>
  <si>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</si>
  <si>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</si>
  <si>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</si>
  <si>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</si>
  <si>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</si>
  <si>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</si>
  <si>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</si>
  <si>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</si>
  <si>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</si>
  <si>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</si>
  <si>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</si>
  <si>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</si>
  <si>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</si>
  <si>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</si>
  <si>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</si>
  <si>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</si>
  <si>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</si>
  <si>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</si>
  <si>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</si>
  <si>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</si>
  <si>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</si>
  <si>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</si>
  <si>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</si>
  <si>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</si>
  <si>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</si>
  <si>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</si>
  <si>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</si>
  <si>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</si>
  <si>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</si>
  <si>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</si>
  <si>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</si>
  <si>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</si>
  <si>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</si>
  <si>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</si>
  <si>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</si>
  <si>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</si>
  <si>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</si>
  <si>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</si>
  <si>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</si>
  <si>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</si>
  <si>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</si>
  <si>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</si>
  <si>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</si>
  <si>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</si>
  <si>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</si>
  <si>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</si>
  <si>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</si>
  <si>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</si>
  <si>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</si>
  <si>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</si>
  <si>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</si>
  <si>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</si>
  <si>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</si>
  <si>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</si>
  <si>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</si>
  <si>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</si>
  <si>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</si>
  <si>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</si>
  <si>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</si>
  <si>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</si>
  <si>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</si>
  <si>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</si>
  <si>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</si>
  <si>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</si>
  <si>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</si>
  <si>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</si>
  <si>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</si>
  <si>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</si>
  <si>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</si>
  <si>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</si>
  <si>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</si>
  <si>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</si>
  <si>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</si>
  <si>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</si>
  <si>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</si>
  <si>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</si>
  <si>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</si>
  <si>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</si>
  <si>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</si>
  <si>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</si>
  <si>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</si>
  <si>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</si>
  <si>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</si>
  <si>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</si>
  <si>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</si>
  <si>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</si>
  <si>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</si>
  <si>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</si>
  <si>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</si>
  <si>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</si>
  <si>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</si>
  <si>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</si>
  <si>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</si>
  <si>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</si>
  <si>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</si>
  <si>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</si>
  <si>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</si>
  <si>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</si>
  <si>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</si>
  <si>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</si>
  <si>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</si>
  <si>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</si>
  <si>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</si>
  <si>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</si>
  <si>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</si>
  <si>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</si>
  <si>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</si>
  <si>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</si>
  <si>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</si>
  <si>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</si>
  <si>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</si>
  <si>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</si>
  <si>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</si>
  <si>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</si>
  <si>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</si>
  <si>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</si>
  <si>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</si>
  <si>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</si>
  <si>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</si>
  <si>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</si>
  <si>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</si>
  <si>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</si>
  <si>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</si>
  <si>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</si>
  <si>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</si>
  <si>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</si>
  <si>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</si>
  <si>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</si>
  <si>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</si>
  <si>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</si>
  <si>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</si>
  <si>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</si>
  <si>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</si>
  <si>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</si>
  <si>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</si>
  <si>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</si>
  <si>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</si>
  <si>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</si>
  <si>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</si>
  <si>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</si>
  <si>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</si>
  <si>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</si>
  <si>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</si>
  <si>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</si>
  <si>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</si>
  <si>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</si>
  <si>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</si>
  <si>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</si>
  <si>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</si>
  <si>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</si>
  <si>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</si>
  <si>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</si>
  <si>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</si>
  <si>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</si>
  <si>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</si>
  <si>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</si>
  <si>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</si>
  <si>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</si>
  <si>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</si>
  <si>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</si>
  <si>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</si>
  <si>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</si>
  <si>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</si>
  <si>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</si>
  <si>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</si>
  <si>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</si>
  <si>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</si>
  <si>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</si>
  <si>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</si>
  <si>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</si>
  <si>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</si>
  <si>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</si>
  <si>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</si>
  <si>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</si>
  <si>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</si>
  <si>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</si>
  <si>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</si>
  <si>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</si>
  <si>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</si>
  <si>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</si>
  <si>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</si>
  <si>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</si>
  <si>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</si>
  <si>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</si>
  <si>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</si>
  <si>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</si>
  <si>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</si>
  <si>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</si>
  <si>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</si>
  <si>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</si>
  <si>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</si>
  <si>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</si>
  <si>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</si>
  <si>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</si>
  <si>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</si>
  <si>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</si>
  <si>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</si>
  <si>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</si>
  <si>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</si>
  <si>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</si>
  <si>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</si>
  <si>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</si>
  <si>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</si>
  <si>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</si>
  <si>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</si>
  <si>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</si>
  <si>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</si>
  <si>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</si>
  <si>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</si>
  <si>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</si>
  <si>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</si>
  <si>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</si>
  <si>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</si>
  <si>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</si>
  <si>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</si>
  <si>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</si>
  <si>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</si>
  <si>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</si>
  <si>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</si>
  <si>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</si>
  <si>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</si>
  <si>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</si>
  <si>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</si>
  <si>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</si>
  <si>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</si>
  <si>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</si>
  <si>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</si>
  <si>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</si>
  <si>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</si>
  <si>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</si>
  <si>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</si>
  <si>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</si>
  <si>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</si>
  <si>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</si>
  <si>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</si>
  <si>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</si>
  <si>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</si>
  <si>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</si>
  <si>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</si>
  <si>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</si>
  <si>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</si>
  <si>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</si>
  <si>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</si>
  <si>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</si>
  <si>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</si>
  <si>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</si>
  <si>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</si>
  <si>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</si>
  <si>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</si>
  <si>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</si>
  <si>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</si>
  <si>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</si>
  <si>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</si>
  <si>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</si>
  <si>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</si>
  <si>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</si>
  <si>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</si>
  <si>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</si>
  <si>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</si>
  <si>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</si>
  <si>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</si>
  <si>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</si>
  <si>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</si>
  <si>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</si>
  <si>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</si>
  <si>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</si>
  <si>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</si>
  <si>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</si>
  <si>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</si>
  <si>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</si>
  <si>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</si>
  <si>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</si>
  <si>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</si>
  <si>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</si>
  <si>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</si>
  <si>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</si>
  <si>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</si>
  <si>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</si>
  <si>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</si>
  <si>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</si>
  <si>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</si>
  <si>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</si>
  <si>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</si>
  <si>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</si>
  <si>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</si>
  <si>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</si>
  <si>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</si>
  <si>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</si>
  <si>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</si>
  <si>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</si>
  <si>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</si>
  <si>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</si>
  <si>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</si>
  <si>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</si>
  <si>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</si>
  <si>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</si>
  <si>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</si>
  <si>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</si>
  <si>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</si>
  <si>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</si>
  <si>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</si>
  <si>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</si>
  <si>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</si>
  <si>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</si>
  <si>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</si>
  <si>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</si>
  <si>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</si>
  <si>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</si>
  <si>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</si>
  <si>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</si>
  <si>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</si>
  <si>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</si>
  <si>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</si>
  <si>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</si>
  <si>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</si>
  <si>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</si>
  <si>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</si>
  <si>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</si>
  <si>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</si>
  <si>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</si>
  <si>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</si>
  <si>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</si>
  <si>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</si>
  <si>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</si>
  <si>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</si>
  <si>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</si>
  <si>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</si>
  <si>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</si>
  <si>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</si>
  <si>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</si>
  <si>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</si>
  <si>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</si>
  <si>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</si>
  <si>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</si>
  <si>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</si>
  <si>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</si>
  <si>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</si>
  <si>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</si>
  <si>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</si>
  <si>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</si>
  <si>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</si>
  <si>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</si>
  <si>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</si>
  <si>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</si>
  <si>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</si>
  <si>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</si>
  <si>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</si>
  <si>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</si>
  <si>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</si>
  <si>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</si>
  <si>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</si>
  <si>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</si>
  <si>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</si>
  <si>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</si>
  <si>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</si>
  <si>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</si>
  <si>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</si>
  <si>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</si>
  <si>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</si>
  <si>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</si>
  <si>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</si>
  <si>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</si>
  <si>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</si>
  <si>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</si>
  <si>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</si>
  <si>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</si>
  <si>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</si>
  <si>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</si>
  <si>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</si>
  <si>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</si>
  <si>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</si>
  <si>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</si>
  <si>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</si>
  <si>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</si>
  <si>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</si>
  <si>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</si>
  <si>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</si>
  <si>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</si>
  <si>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</si>
  <si>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</si>
  <si>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</si>
  <si>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</si>
  <si>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</si>
  <si>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</si>
  <si>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</si>
  <si>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</si>
  <si>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</si>
  <si>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</si>
  <si>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</si>
  <si>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</si>
  <si>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</si>
  <si>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</si>
  <si>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</si>
  <si>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</si>
  <si>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</si>
  <si>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</si>
  <si>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</si>
  <si>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</si>
  <si>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</si>
  <si>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</si>
  <si>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</si>
  <si>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</si>
  <si>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</si>
  <si>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</si>
  <si>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</si>
  <si>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</si>
  <si>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</si>
  <si>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</si>
  <si>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</si>
  <si>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</si>
  <si>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</si>
  <si>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</si>
  <si>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</si>
  <si>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</si>
  <si>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</si>
  <si>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</si>
  <si>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</si>
  <si>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</si>
  <si>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</si>
  <si>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</si>
  <si>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</si>
  <si>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</si>
  <si>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</si>
  <si>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</si>
  <si>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</si>
  <si>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</si>
  <si>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</si>
  <si>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</si>
  <si>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</si>
  <si>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</si>
  <si>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</si>
  <si>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</si>
  <si>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</si>
  <si>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</si>
  <si>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</si>
  <si>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</si>
  <si>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</si>
  <si>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</si>
  <si>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</si>
  <si>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</si>
  <si>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</si>
  <si>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</si>
  <si>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</si>
  <si>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</si>
  <si>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</si>
  <si>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</si>
  <si>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</si>
  <si>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</si>
  <si>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</si>
  <si>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</si>
  <si>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</si>
  <si>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</si>
  <si>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</si>
  <si>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</si>
  <si>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</si>
  <si>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</si>
  <si>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</si>
  <si>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</si>
  <si>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</si>
  <si>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</si>
  <si>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</si>
  <si>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</si>
  <si>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</si>
  <si>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</si>
  <si>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</si>
  <si>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</si>
  <si>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</si>
  <si>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</si>
  <si>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</si>
  <si>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</si>
  <si>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</si>
  <si>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</si>
  <si>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</si>
  <si>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</si>
  <si>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</si>
  <si>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</si>
  <si>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</si>
  <si>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</si>
  <si>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</si>
  <si>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</si>
  <si>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</si>
  <si>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</si>
  <si>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</si>
  <si>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</si>
  <si>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</si>
  <si>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</si>
  <si>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</si>
  <si>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</si>
  <si>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</si>
  <si>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</si>
  <si>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</si>
  <si>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</si>
  <si>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</si>
  <si>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</si>
  <si>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</si>
  <si>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</si>
  <si>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</si>
  <si>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</si>
  <si>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</si>
  <si>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</si>
  <si>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</si>
  <si>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</si>
  <si>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</si>
  <si>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</si>
  <si>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</si>
  <si>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</si>
  <si>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</si>
  <si>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</si>
  <si>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</si>
  <si>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</si>
  <si>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</si>
  <si>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</si>
  <si>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</si>
  <si>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</si>
  <si>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</si>
  <si>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</si>
  <si>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</si>
  <si>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</si>
  <si>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</si>
  <si>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</si>
  <si>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</si>
  <si>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</si>
  <si>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</si>
  <si>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</si>
  <si>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</si>
  <si>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</si>
  <si>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</si>
  <si>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</si>
  <si>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</si>
  <si>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</si>
  <si>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</si>
  <si>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</si>
  <si>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</si>
  <si>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</si>
  <si>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</si>
  <si>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</si>
  <si>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</si>
  <si>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</si>
  <si>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</si>
  <si>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</si>
  <si>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</si>
  <si>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</si>
  <si>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</si>
  <si>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</si>
  <si>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</si>
  <si>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</si>
  <si>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</si>
  <si>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</si>
  <si>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</si>
  <si>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</si>
  <si>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</si>
  <si>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</si>
  <si>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</si>
  <si>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</si>
  <si>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</si>
  <si>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</si>
  <si>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</si>
  <si>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</si>
  <si>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</si>
  <si>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</si>
  <si>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</si>
  <si>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</si>
  <si>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</si>
  <si>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</si>
  <si>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</si>
  <si>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</si>
  <si>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</si>
  <si>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</si>
  <si>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</si>
  <si>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</si>
  <si>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</si>
  <si>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</si>
  <si>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</si>
  <si>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</si>
  <si>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</si>
  <si>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</si>
  <si>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</si>
  <si>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</si>
  <si>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</si>
  <si>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</si>
  <si>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</si>
  <si>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</si>
  <si>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</si>
  <si>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</si>
  <si>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</si>
  <si>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</si>
  <si>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</si>
  <si>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</si>
  <si>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</si>
  <si>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</si>
  <si>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</si>
  <si>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</si>
  <si>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</si>
  <si>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</si>
  <si>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</si>
  <si>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</si>
  <si>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</si>
  <si>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</si>
  <si>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</si>
  <si>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</si>
  <si>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</si>
  <si>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</si>
  <si>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</si>
  <si>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</si>
  <si>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</si>
  <si>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</si>
  <si>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</si>
  <si>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</si>
  <si>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</si>
  <si>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</si>
  <si>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</si>
  <si>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</si>
  <si>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</si>
  <si>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</si>
  <si>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</si>
  <si>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</si>
  <si>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</si>
  <si>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</si>
  <si>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</si>
  <si>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</si>
  <si>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</si>
  <si>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</si>
  <si>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</si>
  <si>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</si>
  <si>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</si>
  <si>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</si>
  <si>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</si>
  <si>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</si>
  <si>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</si>
  <si>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</si>
  <si>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</si>
  <si>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</si>
  <si>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</si>
  <si>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</si>
  <si>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</si>
  <si>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</si>
  <si>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</si>
  <si>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</si>
  <si>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</si>
  <si>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</si>
  <si>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</si>
  <si>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</si>
  <si>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</si>
  <si>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</si>
  <si>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</si>
  <si>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</si>
  <si>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</si>
  <si>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</si>
  <si>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</si>
  <si>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</si>
  <si>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</si>
  <si>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</si>
  <si>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</si>
  <si>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</si>
  <si>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</si>
  <si>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</si>
  <si>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</si>
  <si>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</si>
  <si>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</si>
  <si>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</si>
  <si>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</si>
  <si>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</si>
  <si>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</si>
  <si>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</si>
  <si>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</si>
  <si>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</si>
  <si>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</si>
  <si>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</si>
  <si>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</si>
  <si>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</si>
  <si>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</si>
  <si>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</si>
  <si>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</si>
  <si>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</si>
  <si>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</si>
  <si>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</si>
  <si>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</si>
  <si>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</si>
  <si>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</si>
  <si>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</si>
  <si>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</si>
  <si>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</si>
  <si>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</si>
  <si>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</si>
  <si>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</si>
  <si>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</si>
  <si>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</si>
  <si>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</si>
  <si>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</si>
  <si>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</si>
  <si>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</si>
  <si>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</si>
  <si>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</si>
  <si>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</si>
  <si>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</si>
  <si>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</si>
  <si>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</si>
  <si>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</si>
  <si>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</si>
  <si>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</si>
  <si>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</si>
  <si>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</si>
  <si>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</si>
  <si>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</si>
  <si>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</si>
  <si>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</si>
  <si>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</si>
  <si>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</si>
  <si>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</si>
  <si>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</si>
  <si>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</si>
  <si>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</si>
  <si>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</si>
  <si>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</si>
  <si>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</si>
  <si>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</si>
  <si>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</si>
  <si>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</si>
  <si>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</si>
  <si>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</si>
  <si>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</si>
  <si>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</si>
  <si>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</si>
  <si>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</si>
  <si>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</si>
  <si>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</si>
  <si>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</si>
  <si>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</si>
  <si>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</si>
  <si>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</si>
  <si>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</si>
  <si>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</si>
  <si>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</si>
  <si>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</si>
  <si>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</si>
  <si>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</si>
  <si>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</si>
  <si>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</si>
  <si>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</si>
  <si>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</si>
  <si>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</si>
  <si>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</si>
  <si>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</si>
  <si>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</si>
  <si>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</si>
  <si>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</si>
  <si>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</si>
  <si>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</si>
  <si>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</si>
  <si>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</si>
  <si>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</si>
  <si>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</si>
  <si>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</si>
  <si>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</si>
  <si>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</si>
  <si>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</si>
  <si>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</si>
  <si>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</si>
  <si>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</si>
  <si>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</si>
  <si>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</si>
  <si>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</si>
  <si>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</si>
  <si>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</si>
  <si>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</si>
  <si>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</si>
  <si>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</si>
  <si>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</si>
  <si>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</si>
  <si>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</si>
  <si>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</si>
  <si>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</si>
  <si>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</si>
  <si>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</si>
  <si>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</si>
  <si>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</si>
  <si>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</si>
  <si>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</si>
  <si>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</si>
  <si>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</si>
  <si>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</si>
  <si>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</si>
  <si>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</si>
  <si>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</si>
  <si>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</si>
  <si>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</si>
  <si>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</si>
  <si>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</si>
  <si>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</si>
  <si>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</si>
  <si>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</si>
  <si>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</si>
  <si>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</si>
  <si>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</si>
  <si>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</si>
  <si>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</si>
  <si>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</si>
  <si>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</si>
  <si>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</si>
  <si>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</si>
  <si>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</si>
  <si>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</si>
  <si>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</si>
  <si>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</si>
  <si>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</si>
  <si>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</si>
  <si>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</si>
  <si>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</si>
  <si>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</si>
  <si>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</si>
  <si>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</si>
  <si>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</si>
  <si>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</si>
  <si>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</si>
  <si>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</si>
  <si>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</si>
  <si>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</si>
  <si>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</si>
  <si>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</si>
  <si>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</si>
  <si>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</si>
  <si>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</si>
  <si>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</si>
  <si>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</si>
  <si>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</si>
  <si>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</si>
  <si>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</si>
  <si>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</si>
  <si>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</si>
  <si>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</si>
  <si>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</si>
  <si>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</si>
  <si>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</si>
  <si>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</si>
  <si>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</si>
  <si>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</si>
  <si>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</si>
  <si>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</si>
  <si>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</si>
  <si>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</si>
  <si>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</si>
  <si>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</si>
  <si>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</si>
  <si>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</si>
  <si>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</si>
  <si>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</si>
  <si>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</si>
  <si>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</si>
  <si>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</si>
  <si>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</si>
  <si>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</si>
  <si>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</si>
  <si>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</si>
  <si>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</si>
  <si>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</si>
  <si>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</si>
  <si>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</si>
  <si>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</si>
  <si>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</si>
  <si>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</si>
  <si>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</si>
  <si>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</si>
  <si>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</si>
  <si>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</si>
  <si>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</si>
  <si>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</si>
  <si>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</si>
  <si>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</si>
  <si>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</si>
  <si>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</si>
  <si>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</si>
  <si>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</si>
  <si>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</si>
  <si>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</si>
  <si>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</si>
  <si>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</si>
  <si>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</si>
  <si>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</si>
  <si>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</si>
  <si>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</si>
  <si>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</si>
  <si>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</si>
  <si>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</si>
  <si>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</si>
  <si>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</si>
  <si>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</si>
  <si>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</si>
  <si>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</si>
  <si>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</si>
  <si>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</si>
  <si>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</si>
  <si>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</si>
  <si>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</si>
  <si>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</si>
  <si>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</si>
  <si>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</si>
  <si>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</si>
  <si>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</si>
  <si>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</si>
  <si>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</si>
  <si>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</si>
  <si>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</si>
  <si>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</si>
  <si>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</si>
  <si>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</si>
  <si>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</si>
  <si>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</si>
  <si>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</si>
  <si>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</si>
  <si>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</si>
  <si>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</si>
  <si>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</si>
  <si>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</si>
  <si>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</si>
  <si>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</si>
  <si>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</si>
  <si>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</si>
  <si>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</si>
  <si>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</si>
  <si>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</si>
  <si>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</si>
  <si>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</si>
  <si>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</si>
  <si>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</si>
  <si>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</si>
  <si>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</si>
  <si>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</si>
  <si>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</si>
  <si>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</si>
  <si>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</si>
  <si>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</si>
  <si>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</si>
  <si>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</si>
  <si>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</si>
  <si>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</si>
  <si>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</si>
  <si>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</si>
  <si>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</si>
  <si>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</si>
  <si>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</si>
  <si>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</si>
  <si>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</si>
  <si>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</si>
  <si>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</si>
  <si>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</si>
  <si>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</si>
  <si>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</si>
  <si>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</si>
  <si>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</si>
  <si>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</si>
  <si>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</si>
  <si>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</si>
  <si>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</si>
  <si>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</si>
  <si>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</si>
  <si>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</si>
  <si>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</si>
  <si>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</si>
  <si>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</si>
  <si>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</si>
  <si>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</si>
  <si>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</si>
  <si>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</si>
  <si>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</si>
  <si>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</si>
  <si>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</si>
  <si>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</si>
  <si>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</si>
  <si>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</si>
  <si>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</si>
  <si>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</si>
  <si>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</si>
  <si>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</si>
  <si>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</si>
  <si>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</si>
  <si>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</si>
  <si>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</si>
  <si>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</si>
  <si>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</si>
  <si>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</si>
  <si>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</si>
  <si>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</si>
  <si>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</si>
  <si>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</si>
  <si>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</si>
  <si>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</si>
  <si>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</si>
  <si>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</si>
  <si>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</si>
  <si>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</si>
  <si>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</si>
  <si>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</si>
  <si>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</si>
  <si>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</si>
  <si>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</si>
  <si>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</si>
  <si>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</si>
  <si>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</si>
  <si>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</si>
  <si>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</si>
  <si>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</si>
  <si>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</si>
  <si>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</si>
  <si>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</si>
  <si>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</si>
  <si>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</si>
  <si>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</si>
  <si>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</si>
  <si>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</si>
  <si>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</si>
  <si>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</si>
  <si>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</si>
  <si>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</si>
  <si>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</si>
  <si>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</si>
  <si>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</si>
  <si>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</si>
  <si>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</si>
  <si>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</si>
  <si>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</si>
  <si>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</si>
  <si>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</si>
  <si>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</si>
  <si>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</si>
  <si>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</si>
  <si>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</si>
  <si>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</si>
  <si>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</si>
  <si>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</si>
  <si>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</si>
  <si>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</si>
  <si>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</si>
  <si>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</si>
  <si>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</si>
  <si>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</si>
  <si>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</si>
  <si>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</si>
  <si>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</si>
  <si>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</si>
  <si>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</si>
  <si>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</si>
  <si>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</si>
  <si>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</si>
  <si>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</si>
  <si>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</si>
  <si>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</si>
  <si>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</si>
  <si>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</si>
  <si>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</si>
  <si>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</si>
  <si>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</si>
  <si>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</si>
  <si>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</si>
  <si>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</si>
  <si>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</si>
  <si>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</si>
  <si>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</si>
  <si>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</si>
  <si>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</si>
  <si>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</si>
  <si>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</si>
  <si>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</si>
  <si>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</si>
  <si>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</si>
  <si>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</si>
  <si>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</si>
  <si>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</si>
  <si>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</si>
  <si>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</si>
  <si>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</si>
  <si>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</si>
  <si>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</si>
  <si>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</si>
  <si>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</si>
  <si>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</si>
  <si>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</si>
  <si>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</si>
  <si>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</si>
  <si>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</si>
  <si>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</si>
  <si>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</si>
  <si>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</si>
  <si>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</si>
  <si>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</si>
  <si>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</si>
  <si>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</si>
  <si>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</si>
  <si>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</si>
  <si>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</si>
  <si>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</si>
  <si>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</si>
  <si>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</si>
  <si>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</si>
  <si>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</si>
  <si>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</si>
  <si>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</si>
  <si>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</si>
  <si>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</si>
  <si>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</si>
  <si>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</si>
  <si>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</si>
  <si>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</si>
  <si>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</si>
  <si>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</si>
  <si>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</si>
  <si>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</si>
  <si>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</si>
  <si>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</si>
  <si>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</si>
  <si>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</si>
  <si>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</si>
  <si>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</si>
  <si>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</si>
  <si>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</si>
  <si>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</si>
  <si>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</si>
  <si>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</si>
  <si>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</si>
  <si>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</si>
  <si>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</si>
  <si>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</si>
  <si>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</si>
  <si>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</si>
  <si>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</si>
  <si>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</si>
  <si>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</si>
  <si>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</si>
  <si>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</si>
  <si>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</si>
  <si>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</si>
  <si>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</si>
  <si>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</si>
  <si>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</si>
  <si>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</si>
  <si>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</si>
  <si>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</si>
  <si>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</si>
  <si>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</si>
  <si>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</si>
  <si>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</si>
  <si>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</si>
  <si>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</si>
  <si>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</si>
  <si>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</si>
  <si>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</si>
  <si>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</si>
  <si>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</si>
  <si>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</si>
  <si>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</si>
  <si>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</si>
  <si>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</si>
  <si>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</si>
  <si>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</si>
  <si>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</si>
  <si>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</si>
  <si>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</si>
  <si>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</si>
  <si>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</si>
  <si>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</si>
  <si>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</si>
  <si>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</si>
  <si>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</si>
  <si>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</si>
  <si>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</si>
  <si>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</si>
  <si>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</si>
  <si>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</si>
  <si>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</si>
  <si>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</si>
  <si>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</si>
  <si>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</si>
  <si>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</si>
  <si>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</si>
  <si>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</si>
  <si>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</si>
  <si>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</si>
  <si>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</si>
  <si>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</si>
  <si>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</si>
  <si>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</si>
  <si>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</si>
  <si>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</si>
  <si>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</si>
  <si>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</si>
  <si>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</si>
  <si>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</si>
  <si>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</si>
  <si>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</si>
  <si>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</si>
  <si>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</si>
  <si>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</si>
  <si>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</si>
  <si>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</si>
  <si>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</si>
  <si>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</si>
  <si>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</si>
  <si>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</si>
  <si>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</si>
  <si>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</si>
  <si>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</si>
  <si>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</si>
  <si>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</si>
  <si>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</si>
  <si>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</si>
  <si>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</si>
  <si>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</si>
  <si>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</si>
  <si>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</si>
  <si>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</si>
  <si>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</si>
  <si>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</si>
  <si>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</si>
  <si>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</si>
  <si>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</si>
  <si>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</si>
  <si>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</si>
  <si>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</si>
  <si>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</si>
  <si>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</si>
  <si>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</si>
  <si>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</si>
  <si>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</si>
  <si>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</si>
  <si>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</si>
  <si>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</si>
  <si>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</si>
  <si>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</si>
  <si>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</si>
  <si>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</si>
  <si>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</si>
  <si>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</si>
  <si>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</si>
  <si>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</si>
  <si>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</si>
  <si>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</si>
  <si>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</si>
  <si>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</si>
  <si>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</si>
  <si>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</si>
  <si>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</si>
  <si>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</si>
  <si>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</si>
  <si>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</si>
  <si>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</si>
  <si>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</si>
  <si>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</si>
  <si>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</si>
  <si>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</si>
  <si>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</si>
  <si>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</si>
  <si>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</si>
  <si>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</si>
  <si>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</si>
  <si>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</si>
  <si>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</si>
  <si>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</si>
  <si>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</si>
  <si>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</si>
  <si>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</si>
  <si>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</si>
  <si>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</si>
  <si>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</si>
  <si>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</si>
  <si>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</si>
  <si>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</si>
  <si>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</si>
  <si>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</si>
  <si>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</si>
  <si>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</si>
  <si>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</si>
  <si>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</si>
  <si>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</si>
  <si>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</si>
  <si>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</si>
  <si>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</si>
  <si>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</si>
  <si>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</si>
  <si>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</si>
  <si>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</si>
  <si>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</si>
  <si>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</si>
  <si>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</si>
  <si>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</si>
  <si>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</si>
  <si>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</si>
  <si>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</si>
  <si>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</si>
  <si>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</si>
  <si>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</si>
  <si>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</si>
  <si>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</si>
  <si>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</si>
  <si>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</si>
  <si>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</si>
  <si>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</si>
  <si>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</si>
  <si>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</si>
  <si>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</si>
  <si>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</si>
  <si>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</si>
  <si>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</si>
  <si>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</si>
  <si>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</si>
  <si>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</si>
  <si>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</si>
  <si>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</si>
  <si>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</si>
  <si>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</si>
  <si>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</si>
  <si>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</si>
  <si>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</si>
  <si>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</si>
  <si>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</si>
  <si>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</si>
  <si>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</si>
  <si>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</si>
  <si>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</si>
  <si>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</si>
  <si>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</si>
  <si>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</si>
  <si>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</si>
  <si>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</si>
  <si>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</si>
  <si>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</si>
  <si>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</si>
  <si>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</si>
  <si>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</si>
  <si>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</si>
  <si>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</si>
  <si>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</si>
  <si>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</si>
  <si>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</si>
  <si>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</si>
  <si>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</si>
  <si>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</si>
  <si>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</si>
  <si>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</si>
  <si>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</si>
  <si>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</si>
  <si>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</si>
  <si>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</si>
  <si>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</si>
  <si>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</si>
  <si>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</si>
  <si>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</si>
  <si>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</si>
  <si>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</si>
  <si>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</si>
  <si>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</si>
  <si>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</si>
  <si>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</si>
  <si>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</si>
  <si>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</si>
  <si>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</si>
  <si>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</si>
  <si>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</si>
  <si>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</si>
  <si>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</si>
  <si>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</si>
  <si>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</si>
  <si>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</si>
  <si>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</si>
  <si>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</si>
  <si>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</si>
  <si>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</si>
  <si>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</si>
  <si>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</si>
  <si>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</si>
  <si>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</si>
  <si>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</si>
  <si>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</si>
  <si>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</si>
  <si>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</si>
  <si>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</si>
  <si>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</si>
  <si>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</si>
  <si>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</si>
  <si>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</si>
  <si>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</si>
  <si>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</si>
  <si>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</si>
  <si>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</si>
  <si>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</si>
  <si>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</si>
  <si>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</si>
  <si>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</si>
  <si>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</si>
  <si>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</si>
  <si>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</si>
  <si>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</si>
  <si>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</si>
  <si>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</si>
  <si>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</si>
  <si>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</si>
  <si>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</si>
  <si>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</si>
  <si>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</si>
  <si>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</si>
  <si>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</si>
  <si>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</si>
  <si>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</si>
  <si>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</si>
  <si>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</si>
  <si>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</si>
  <si>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</si>
  <si>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</si>
  <si>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</si>
  <si>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</si>
  <si>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</si>
  <si>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</si>
  <si>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</si>
  <si>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</si>
  <si>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</si>
  <si>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</si>
  <si>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</si>
  <si>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</si>
  <si>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</si>
  <si>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</si>
  <si>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</si>
  <si>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</si>
  <si>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</si>
  <si>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</si>
  <si>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</si>
  <si>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</si>
  <si>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</si>
  <si>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</si>
  <si>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</si>
  <si>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</si>
  <si>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</si>
  <si>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</si>
  <si>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</si>
  <si>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</si>
  <si>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</si>
  <si>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</si>
  <si>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</si>
  <si>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</si>
  <si>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</si>
  <si>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</si>
  <si>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</si>
  <si>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</si>
  <si>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</si>
  <si>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</si>
  <si>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</si>
  <si>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</si>
  <si>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</si>
  <si>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</si>
  <si>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</si>
  <si>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</si>
  <si>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</si>
  <si>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</si>
  <si>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</si>
  <si>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</si>
  <si>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</si>
  <si>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</si>
  <si>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</si>
  <si>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</si>
  <si>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</si>
  <si>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</si>
  <si>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</si>
  <si>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</si>
  <si>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</si>
  <si>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</si>
  <si>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</si>
  <si>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</si>
  <si>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</si>
  <si>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</si>
  <si>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</si>
  <si>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</si>
  <si>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</si>
  <si>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</si>
  <si>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</si>
  <si>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</si>
  <si>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</si>
  <si>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</si>
  <si>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</si>
  <si>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</si>
  <si>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</si>
  <si>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</si>
  <si>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</si>
  <si>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</si>
  <si>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</si>
  <si>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</si>
  <si>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</si>
  <si>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</si>
  <si>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</si>
  <si>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</si>
  <si>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</si>
  <si>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</si>
  <si>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</si>
  <si>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</si>
  <si>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</si>
  <si>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</si>
  <si>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</si>
  <si>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</si>
  <si>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</si>
  <si>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</si>
  <si>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</si>
  <si>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</si>
  <si>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</si>
  <si>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</si>
  <si>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</si>
  <si>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</si>
  <si>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</si>
  <si>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</si>
  <si>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</si>
  <si>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</si>
  <si>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</si>
  <si>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</si>
  <si>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</si>
  <si>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</si>
  <si>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</si>
  <si>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</si>
  <si>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</si>
  <si>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</si>
  <si>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</si>
  <si>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</si>
  <si>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</si>
  <si>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</si>
  <si>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</si>
  <si>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</si>
  <si>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</si>
  <si>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</si>
  <si>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</si>
  <si>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</si>
  <si>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</si>
  <si>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</si>
  <si>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</si>
  <si>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</si>
  <si>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</si>
  <si>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</si>
  <si>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</si>
  <si>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</si>
  <si>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</si>
  <si>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</si>
  <si>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</si>
  <si>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</si>
  <si>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</si>
  <si>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</si>
  <si>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</si>
  <si>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</si>
  <si>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</si>
  <si>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</si>
  <si>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</si>
  <si>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</si>
  <si>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</si>
  <si>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</si>
  <si>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</si>
  <si>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</si>
  <si>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</si>
  <si>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</si>
  <si>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</si>
  <si>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</si>
  <si>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</si>
  <si>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</si>
  <si>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</si>
  <si>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</si>
  <si>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</si>
  <si>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</si>
  <si>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</si>
  <si>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</si>
  <si>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</si>
  <si>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</si>
  <si>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</si>
  <si>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</si>
  <si>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</si>
  <si>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</si>
  <si>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</si>
  <si>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</si>
  <si>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</si>
  <si>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</si>
  <si>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</si>
  <si>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</si>
  <si>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</si>
  <si>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</si>
  <si>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</si>
  <si>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</si>
  <si>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</si>
  <si>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</si>
  <si>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</si>
  <si>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</si>
  <si>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</si>
  <si>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</si>
  <si>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</si>
  <si>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</si>
  <si>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</si>
  <si>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</si>
  <si>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</si>
  <si>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</si>
  <si>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</si>
  <si>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</si>
  <si>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</si>
  <si>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</si>
  <si>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</si>
  <si>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</si>
  <si>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</si>
  <si>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</si>
  <si>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</si>
  <si>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</si>
  <si>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</si>
  <si>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</si>
  <si>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</si>
  <si>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</si>
  <si>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</si>
  <si>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</si>
  <si>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</si>
  <si>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</si>
  <si>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</si>
  <si>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</si>
  <si>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</si>
  <si>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</si>
  <si>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</si>
  <si>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</si>
  <si>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</si>
  <si>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</si>
  <si>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</si>
  <si>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</si>
  <si>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</si>
  <si>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</si>
  <si>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</si>
  <si>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</si>
  <si>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</si>
  <si>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</si>
  <si>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</si>
  <si>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</si>
  <si>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</si>
  <si>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</si>
  <si>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</si>
  <si>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</si>
  <si>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</si>
  <si>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</si>
  <si>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</si>
  <si>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</si>
  <si>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</si>
  <si>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</si>
  <si>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</si>
  <si>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</si>
  <si>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</si>
  <si>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</si>
  <si>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</si>
  <si>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</si>
  <si>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</si>
  <si>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</si>
  <si>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</si>
  <si>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</si>
  <si>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</si>
  <si>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</si>
  <si>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</si>
  <si>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</si>
  <si>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</si>
  <si>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</si>
  <si>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</si>
  <si>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</si>
  <si>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</si>
  <si>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</si>
  <si>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</si>
  <si>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</si>
  <si>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</si>
  <si>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</si>
  <si>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</si>
  <si>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</si>
  <si>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</si>
  <si>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</si>
  <si>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</si>
  <si>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</si>
  <si>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</si>
  <si>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</si>
  <si>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</si>
  <si>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</si>
  <si>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</si>
  <si>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</si>
  <si>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</si>
  <si>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</si>
  <si>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</si>
  <si>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</si>
  <si>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</si>
  <si>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</si>
  <si>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</si>
  <si>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</si>
  <si>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</si>
  <si>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</si>
  <si>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</si>
  <si>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</si>
  <si>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</si>
  <si>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</si>
  <si>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</si>
  <si>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</si>
  <si>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</si>
  <si>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</si>
  <si>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</si>
  <si>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</si>
  <si>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</si>
  <si>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</si>
  <si>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</si>
  <si>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</si>
  <si>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</si>
  <si>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</si>
  <si>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</si>
  <si>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</si>
  <si>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</si>
  <si>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</si>
  <si>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</si>
  <si>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</si>
  <si>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</si>
  <si>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</si>
  <si>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</si>
  <si>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</si>
  <si>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</si>
  <si>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</si>
  <si>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</si>
  <si>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</si>
  <si>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</si>
  <si>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</si>
  <si>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</si>
  <si>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</si>
  <si>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</si>
  <si>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</si>
  <si>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</si>
  <si>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</si>
  <si>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</si>
  <si>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</si>
  <si>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</si>
  <si>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</si>
  <si>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</si>
  <si>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</si>
  <si>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</si>
  <si>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</si>
  <si>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</si>
  <si>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</si>
  <si>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</si>
  <si>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</si>
  <si>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</si>
  <si>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</si>
  <si>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</si>
  <si>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</si>
  <si>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</si>
  <si>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</si>
  <si>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</si>
  <si>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</si>
  <si>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</si>
  <si>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</si>
  <si>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</si>
  <si>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</si>
  <si>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</si>
  <si>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</si>
  <si>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</si>
  <si>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</si>
  <si>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</si>
  <si>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</si>
  <si>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</si>
  <si>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</si>
  <si>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</si>
  <si>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</si>
  <si>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</si>
  <si>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</si>
  <si>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</si>
  <si>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</si>
  <si>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</si>
  <si>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</si>
  <si>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</si>
  <si>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</si>
  <si>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</si>
  <si>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</si>
  <si>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</si>
  <si>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</si>
  <si>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</si>
  <si>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</si>
  <si>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</si>
  <si>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</si>
  <si>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</si>
  <si>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</si>
  <si>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</si>
  <si>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</si>
  <si>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</si>
  <si>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</si>
  <si>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</si>
  <si>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</si>
  <si>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</si>
  <si>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</si>
  <si>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</si>
  <si>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</si>
  <si>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</si>
  <si>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</si>
  <si>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</si>
  <si>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</si>
  <si>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</si>
  <si>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</si>
  <si>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</si>
  <si>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</si>
  <si>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</si>
  <si>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</si>
  <si>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</si>
  <si>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</si>
  <si>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</si>
  <si>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</si>
  <si>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</si>
  <si>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</si>
  <si>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</si>
  <si>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</si>
  <si>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</si>
  <si>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</si>
  <si>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</si>
  <si>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</si>
  <si>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</si>
  <si>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</si>
  <si>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</si>
  <si>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</si>
  <si>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</si>
  <si>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</si>
  <si>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</si>
  <si>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</si>
  <si>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</si>
  <si>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</si>
  <si>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</si>
  <si>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</si>
  <si>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</si>
  <si>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</si>
  <si>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</si>
  <si>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</si>
  <si>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</si>
  <si>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</si>
  <si>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</si>
  <si>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</si>
  <si>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</si>
  <si>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</si>
  <si>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</si>
  <si>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</si>
  <si>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</si>
  <si>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</si>
  <si>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</si>
  <si>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</si>
  <si>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</si>
  <si>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</si>
  <si>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</si>
  <si>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</si>
  <si>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</si>
  <si>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</si>
  <si>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</si>
  <si>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</si>
  <si>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</si>
  <si>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</si>
  <si>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</si>
  <si>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</si>
  <si>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</si>
  <si>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</si>
  <si>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</si>
  <si>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</si>
  <si>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</si>
  <si>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</si>
  <si>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</si>
  <si>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</si>
  <si>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</si>
  <si>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</si>
  <si>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</si>
  <si>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</si>
  <si>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</si>
  <si>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</si>
  <si>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</si>
  <si>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</si>
  <si>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</si>
  <si>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</si>
  <si>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</si>
  <si>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</si>
  <si>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</si>
  <si>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</si>
  <si>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</si>
  <si>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</si>
  <si>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</si>
  <si>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</si>
  <si>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</si>
  <si>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</si>
  <si>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</si>
  <si>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</si>
  <si>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</si>
  <si>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</si>
  <si>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</si>
  <si>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</si>
  <si>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</si>
  <si>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</si>
  <si>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</si>
  <si>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</si>
  <si>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</si>
  <si>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</si>
  <si>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</si>
  <si>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</si>
  <si>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</si>
  <si>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</si>
  <si>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</si>
  <si>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</si>
  <si>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</si>
  <si>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</si>
  <si>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</si>
  <si>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</si>
  <si>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</si>
  <si>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</si>
  <si>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</si>
  <si>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</si>
  <si>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</si>
  <si>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</si>
  <si>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</si>
  <si>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</si>
  <si>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</si>
  <si>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</si>
  <si>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</si>
  <si>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</si>
  <si>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</si>
  <si>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</si>
  <si>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</si>
  <si>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</si>
  <si>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</si>
  <si>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</si>
  <si>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</si>
  <si>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</si>
  <si>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</si>
  <si>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</si>
  <si>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</si>
  <si>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</si>
  <si>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</si>
  <si>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</si>
  <si>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</si>
  <si>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</si>
  <si>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</si>
  <si>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</si>
  <si>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</si>
  <si>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</si>
  <si>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</si>
  <si>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</si>
  <si>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</si>
  <si>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</si>
  <si>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</si>
  <si>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</si>
  <si>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</si>
  <si>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</si>
  <si>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</si>
  <si>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</si>
  <si>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</si>
  <si>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</si>
  <si>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</si>
  <si>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</si>
  <si>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</si>
  <si>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</si>
  <si>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</si>
  <si>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</si>
  <si>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</si>
  <si>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</si>
  <si>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</si>
  <si>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</si>
  <si>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</si>
  <si>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</si>
  <si>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</si>
  <si>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</si>
  <si>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</si>
  <si>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</si>
  <si>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</si>
  <si>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</si>
  <si>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</si>
  <si>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</si>
  <si>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</si>
  <si>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</si>
  <si>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</si>
  <si>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</si>
  <si>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</si>
  <si>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</si>
  <si>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</si>
  <si>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</si>
  <si>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</si>
  <si>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</si>
  <si>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</si>
  <si>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</si>
  <si>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</si>
  <si>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</si>
  <si>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</si>
  <si>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</si>
  <si>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</si>
  <si>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</si>
  <si>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</si>
  <si>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</si>
  <si>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</si>
  <si>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</si>
  <si>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</si>
  <si>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</si>
  <si>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</si>
  <si>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</si>
  <si>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</si>
  <si>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</si>
  <si>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</si>
  <si>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</si>
  <si>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</si>
  <si>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</si>
  <si>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</si>
  <si>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</si>
  <si>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</si>
  <si>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</si>
  <si>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</si>
  <si>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</si>
  <si>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</si>
  <si>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</si>
  <si>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</si>
  <si>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</si>
  <si>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</si>
  <si>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</si>
  <si>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</si>
  <si>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</si>
  <si>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</si>
  <si>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</si>
  <si>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</si>
  <si>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</si>
  <si>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</si>
  <si>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</si>
  <si>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</si>
  <si>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</si>
  <si>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</si>
  <si>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</si>
  <si>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</si>
  <si>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</si>
  <si>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</si>
  <si>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</si>
  <si>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</si>
  <si>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</si>
  <si>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</si>
  <si>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</si>
  <si>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</si>
  <si>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</si>
  <si>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</si>
  <si>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</si>
  <si>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</si>
  <si>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</si>
  <si>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</si>
  <si>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</si>
  <si>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</si>
  <si>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</si>
  <si>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</si>
  <si>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</si>
  <si>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</si>
  <si>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</si>
  <si>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</si>
  <si>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</si>
  <si>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</si>
  <si>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</si>
  <si>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</si>
  <si>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</si>
  <si>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</si>
  <si>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</si>
  <si>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</si>
  <si>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</si>
  <si>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</si>
  <si>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</si>
  <si>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</si>
  <si>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</si>
  <si>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</si>
  <si>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</si>
  <si>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</si>
  <si>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</si>
  <si>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</si>
  <si>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</si>
  <si>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</si>
  <si>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</si>
  <si>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</si>
  <si>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</si>
  <si>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</si>
  <si>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</si>
  <si>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</si>
  <si>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</si>
  <si>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</si>
  <si>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</si>
  <si>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</si>
  <si>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</si>
  <si>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</si>
  <si>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</si>
  <si>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</si>
  <si>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</si>
  <si>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</si>
  <si>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</si>
  <si>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</si>
  <si>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</si>
  <si>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</si>
  <si>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</si>
  <si>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</si>
  <si>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</si>
  <si>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</si>
  <si>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</si>
  <si>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</si>
  <si>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</si>
  <si>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</si>
  <si>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</si>
  <si>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</si>
  <si>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</si>
  <si>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</si>
  <si>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</si>
  <si>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</si>
  <si>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</si>
  <si>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</si>
  <si>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</si>
  <si>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</si>
  <si>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</si>
  <si>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</si>
  <si>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</si>
  <si>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</si>
  <si>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</si>
  <si>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</si>
  <si>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</si>
  <si>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</si>
  <si>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</si>
  <si>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</si>
  <si>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</si>
  <si>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</si>
  <si>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</si>
  <si>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</si>
  <si>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</si>
  <si>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</si>
  <si>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</si>
  <si>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</si>
  <si>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</si>
  <si>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</si>
  <si>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</si>
  <si>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</si>
  <si>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</si>
  <si>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</si>
  <si>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</si>
  <si>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</si>
  <si>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</si>
  <si>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</si>
  <si>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</si>
  <si>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</si>
  <si>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</si>
  <si>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</si>
  <si>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</si>
  <si>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</si>
  <si>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</si>
  <si>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</si>
  <si>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</si>
  <si>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</si>
  <si>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</si>
  <si>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</si>
  <si>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</si>
  <si>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</si>
  <si>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</si>
  <si>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</si>
  <si>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</si>
  <si>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</si>
  <si>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</si>
  <si>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</si>
  <si>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</si>
  <si>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</si>
  <si>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</si>
  <si>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</si>
  <si>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</si>
  <si>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</si>
  <si>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</si>
  <si>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</si>
  <si>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</si>
  <si>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</si>
  <si>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</si>
  <si>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</si>
  <si>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</si>
  <si>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</si>
  <si>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</si>
  <si>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</si>
  <si>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</si>
  <si>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</si>
  <si>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</si>
  <si>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</si>
  <si>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</si>
  <si>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</si>
  <si>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</si>
  <si>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</si>
  <si>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</si>
  <si>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</si>
  <si>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</si>
  <si>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</si>
  <si>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</si>
  <si>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</si>
  <si>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</si>
  <si>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</si>
  <si>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</si>
  <si>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</si>
  <si>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</si>
  <si>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</si>
  <si>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</si>
  <si>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</si>
  <si>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</si>
  <si>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</si>
  <si>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</si>
  <si>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</si>
  <si>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</si>
  <si>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</si>
  <si>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</si>
  <si>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</si>
  <si>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</si>
  <si>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</si>
  <si>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</si>
  <si>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</si>
  <si>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</si>
  <si>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</si>
  <si>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</si>
  <si>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</si>
  <si>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</si>
  <si>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</si>
  <si>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</si>
  <si>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</si>
  <si>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</si>
  <si>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</si>
  <si>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</si>
  <si>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</si>
  <si>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</si>
  <si>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</si>
  <si>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</si>
  <si>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</si>
  <si>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</si>
  <si>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</si>
  <si>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</si>
  <si>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</si>
  <si>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</si>
  <si>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</si>
  <si>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</si>
  <si>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</si>
  <si>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</si>
  <si>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</si>
  <si>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</si>
  <si>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</si>
  <si>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</si>
  <si>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</si>
  <si>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</si>
  <si>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</si>
  <si>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</si>
  <si>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</si>
  <si>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</si>
  <si>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</si>
  <si>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</si>
  <si>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</si>
  <si>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</si>
  <si>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</si>
  <si>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</si>
  <si>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</si>
  <si>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</si>
  <si>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</si>
  <si>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</si>
  <si>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</si>
  <si>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</si>
  <si>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</si>
  <si>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</si>
  <si>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</si>
  <si>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</si>
  <si>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</si>
  <si>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</si>
  <si>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</si>
  <si>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</si>
  <si>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</si>
  <si>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</si>
  <si>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</si>
  <si>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</si>
  <si>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</si>
  <si>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</si>
  <si>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</si>
  <si>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</si>
  <si>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</si>
  <si>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</si>
  <si>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</si>
  <si>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</si>
  <si>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</si>
  <si>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</si>
  <si>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</si>
  <si>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</si>
  <si>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</si>
  <si>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</si>
  <si>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</si>
  <si>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</si>
  <si>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</si>
  <si>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</si>
  <si>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</si>
  <si>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</si>
  <si>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</si>
  <si>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</si>
  <si>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</si>
  <si>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</si>
  <si>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</si>
  <si>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</si>
  <si>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</si>
  <si>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</si>
  <si>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</si>
  <si>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</si>
  <si>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</si>
  <si>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</si>
  <si>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</si>
  <si>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</si>
  <si>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</si>
  <si>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</si>
  <si>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</si>
  <si>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</si>
  <si>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</si>
  <si>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</si>
  <si>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</si>
  <si>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</si>
  <si>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</si>
  <si>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</si>
  <si>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</si>
  <si>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</si>
  <si>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</si>
  <si>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</si>
  <si>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</si>
  <si>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</si>
  <si>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</si>
  <si>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</si>
  <si>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</si>
  <si>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</si>
  <si>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</si>
  <si>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</si>
  <si>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</si>
  <si>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</si>
  <si>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</si>
  <si>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</si>
  <si>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</si>
  <si>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</si>
  <si>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</si>
  <si>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</si>
  <si>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</si>
  <si>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</si>
  <si>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</si>
  <si>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</si>
  <si>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</si>
  <si>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</si>
  <si>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</si>
  <si>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</si>
  <si>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</si>
  <si>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</si>
  <si>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</si>
  <si>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</si>
  <si>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</si>
  <si>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</si>
  <si>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</si>
  <si>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</si>
  <si>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</si>
  <si>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</si>
  <si>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</si>
  <si>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</si>
  <si>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</si>
  <si>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</si>
  <si>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</si>
  <si>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</si>
  <si>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</si>
  <si>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</si>
  <si>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</si>
  <si>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</si>
  <si>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</si>
  <si>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</si>
  <si>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</si>
  <si>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</si>
  <si>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</si>
  <si>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</si>
  <si>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</si>
  <si>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</si>
  <si>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</si>
  <si>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</si>
  <si>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</si>
  <si>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</si>
  <si>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</si>
  <si>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</si>
  <si>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</si>
  <si>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</si>
  <si>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</si>
  <si>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</si>
  <si>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</si>
  <si>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</si>
  <si>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</si>
  <si>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</si>
  <si>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</si>
  <si>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</si>
  <si>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</si>
  <si>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</si>
  <si>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</si>
  <si>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</si>
  <si>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</si>
  <si>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</si>
  <si>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</si>
  <si>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</si>
  <si>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</si>
  <si>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</si>
  <si>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</si>
  <si>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</si>
  <si>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</si>
  <si>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</si>
  <si>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</si>
  <si>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</si>
  <si>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</si>
  <si>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</si>
  <si>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</si>
  <si>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</si>
  <si>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</si>
  <si>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</si>
  <si>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</si>
  <si>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</si>
  <si>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</si>
  <si>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</si>
  <si>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</si>
  <si>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</si>
  <si>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</si>
  <si>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</si>
  <si>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</si>
  <si>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</si>
  <si>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</si>
  <si>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</si>
  <si>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</si>
  <si>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</si>
  <si>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</si>
  <si>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</si>
  <si>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</si>
  <si>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</si>
  <si>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</si>
  <si>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</si>
  <si>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</si>
  <si>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</si>
  <si>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</si>
  <si>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</si>
  <si>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</si>
  <si>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</si>
  <si>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</si>
  <si>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</si>
  <si>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</si>
  <si>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</si>
  <si>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</si>
  <si>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</si>
  <si>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</si>
  <si>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</si>
  <si>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</si>
  <si>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</si>
  <si>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</si>
  <si>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</si>
  <si>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</si>
  <si>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</si>
  <si>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</si>
  <si>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</si>
  <si>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</si>
  <si>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</si>
  <si>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</si>
  <si>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</si>
  <si>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</si>
  <si>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</si>
  <si>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</si>
  <si>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</si>
  <si>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</si>
  <si>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</si>
  <si>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</si>
  <si>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</si>
  <si>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</si>
  <si>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</si>
  <si>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</si>
  <si>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</si>
  <si>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</si>
  <si>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</si>
  <si>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</si>
  <si>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</si>
  <si>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</si>
  <si>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</si>
  <si>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</si>
  <si>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</si>
  <si>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</si>
  <si>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</si>
  <si>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</si>
  <si>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</si>
  <si>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</si>
  <si>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</si>
  <si>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</si>
  <si>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</si>
  <si>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</si>
  <si>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</si>
  <si>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</si>
  <si>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</si>
  <si>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</si>
  <si>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</si>
  <si>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</si>
  <si>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</si>
  <si>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</si>
  <si>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</si>
  <si>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</si>
  <si>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</si>
  <si>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</si>
  <si>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</si>
  <si>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</si>
  <si>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</si>
  <si>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</si>
  <si>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</si>
  <si>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</si>
  <si>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</si>
  <si>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</si>
  <si>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</si>
  <si>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</si>
  <si>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</si>
  <si>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</si>
  <si>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</si>
  <si>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</si>
  <si>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</si>
  <si>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</si>
  <si>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</si>
  <si>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</si>
  <si>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</si>
  <si>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</si>
  <si>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</si>
  <si>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</si>
  <si>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</si>
  <si>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</si>
  <si>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</si>
  <si>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</si>
  <si>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</si>
  <si>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</si>
  <si>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</si>
  <si>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</si>
  <si>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</si>
  <si>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</si>
  <si>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</si>
  <si>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</si>
  <si>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</si>
  <si>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</si>
  <si>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</si>
  <si>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</si>
  <si>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</si>
  <si>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</si>
  <si>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</si>
  <si>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</si>
  <si>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</si>
  <si>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</si>
  <si>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</si>
  <si>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</si>
  <si>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</si>
  <si>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</si>
  <si>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</si>
  <si>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</si>
  <si>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</si>
  <si>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</si>
  <si>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</si>
  <si>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</si>
  <si>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</si>
  <si>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</si>
  <si>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</si>
  <si>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</si>
  <si>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</si>
  <si>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</si>
  <si>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</si>
  <si>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</si>
  <si>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</si>
  <si>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</si>
  <si>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</si>
  <si>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</si>
  <si>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</si>
  <si>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</si>
  <si>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</si>
  <si>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</si>
  <si>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</si>
  <si>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</si>
  <si>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</si>
  <si>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</si>
  <si>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</si>
  <si>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</si>
  <si>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</si>
  <si>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</si>
  <si>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</si>
  <si>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</si>
  <si>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</si>
  <si>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</si>
  <si>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</si>
  <si>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</si>
  <si>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</si>
  <si>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</si>
  <si>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</si>
  <si>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</si>
  <si>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</si>
  <si>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</si>
  <si>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</si>
  <si>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</si>
  <si>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</si>
  <si>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</si>
  <si>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</si>
  <si>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</si>
  <si>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</si>
  <si>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</si>
  <si>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</si>
  <si>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</si>
  <si>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</si>
  <si>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</si>
  <si>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</si>
  <si>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</si>
  <si>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</si>
  <si>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</si>
  <si>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</si>
  <si>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</si>
  <si>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</si>
  <si>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</si>
  <si>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</si>
  <si>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</si>
  <si>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</si>
  <si>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</si>
  <si>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</si>
  <si>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</si>
  <si>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</si>
  <si>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</si>
  <si>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</si>
  <si>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</si>
  <si>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</si>
  <si>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</si>
  <si>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</si>
  <si>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</si>
  <si>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</si>
  <si>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</si>
  <si>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</si>
  <si>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</si>
  <si>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</si>
  <si>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</si>
  <si>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</si>
  <si>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</si>
  <si>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</si>
  <si>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</si>
  <si>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</si>
  <si>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</si>
  <si>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</si>
  <si>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</si>
  <si>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</si>
  <si>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</si>
  <si>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</si>
  <si>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</si>
  <si>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</si>
  <si>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</si>
  <si>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</si>
  <si>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</si>
  <si>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</si>
  <si>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</si>
  <si>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</si>
  <si>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</si>
  <si>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</si>
  <si>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</si>
  <si>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</si>
  <si>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</si>
  <si>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</si>
  <si>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</si>
  <si>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</si>
  <si>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</si>
  <si>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</si>
  <si>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</si>
  <si>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</si>
  <si>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</si>
  <si>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</si>
  <si>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</si>
  <si>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</si>
  <si>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</si>
  <si>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</si>
  <si>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</si>
  <si>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</si>
  <si>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</si>
  <si>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</si>
  <si>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</si>
  <si>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</si>
  <si>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</si>
  <si>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</si>
  <si>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</si>
  <si>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</si>
  <si>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</si>
  <si>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</si>
  <si>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</si>
  <si>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</si>
  <si>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</si>
  <si>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</si>
  <si>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</si>
  <si>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</si>
  <si>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</si>
  <si>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</si>
  <si>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</si>
  <si>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</si>
  <si>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</si>
  <si>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</si>
  <si>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</si>
  <si>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</si>
  <si>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</si>
  <si>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</si>
  <si>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</si>
  <si>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</si>
  <si>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</si>
  <si>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</si>
  <si>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</si>
  <si>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</si>
  <si>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</si>
  <si>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</si>
  <si>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</si>
  <si>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</si>
  <si>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</si>
  <si>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</si>
  <si>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</si>
  <si>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</si>
  <si>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</si>
  <si>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</si>
  <si>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</si>
  <si>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</si>
  <si>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</si>
  <si>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</si>
  <si>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</si>
  <si>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</si>
  <si>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</si>
  <si>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</si>
  <si>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</si>
  <si>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</si>
  <si>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</si>
  <si>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</si>
  <si>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</si>
  <si>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</si>
  <si>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</si>
  <si>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</si>
  <si>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</si>
  <si>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</si>
  <si>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</si>
  <si>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</si>
  <si>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</si>
  <si>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</si>
  <si>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</si>
  <si>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</si>
  <si>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</si>
  <si>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</si>
  <si>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</si>
  <si>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</si>
  <si>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</si>
  <si>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</si>
  <si>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</si>
  <si>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</si>
  <si>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</si>
  <si>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</si>
  <si>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</si>
  <si>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</si>
  <si>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</si>
  <si>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</si>
  <si>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</si>
  <si>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</si>
  <si>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</si>
  <si>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</si>
  <si>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</si>
  <si>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</si>
  <si>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</si>
  <si>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</si>
  <si>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</si>
  <si>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</si>
  <si>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</si>
  <si>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</si>
  <si>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</si>
  <si>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</si>
  <si>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</si>
  <si>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</si>
  <si>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</si>
  <si>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</si>
  <si>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</si>
  <si>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</si>
  <si>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</si>
  <si>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</si>
  <si>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</si>
  <si>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</si>
  <si>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</si>
  <si>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</si>
  <si>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</si>
  <si>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</si>
  <si>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</si>
  <si>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</si>
  <si>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</si>
  <si>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</si>
  <si>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</si>
  <si>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</si>
  <si>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</si>
  <si>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</si>
  <si>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</si>
  <si>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</si>
  <si>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</si>
  <si>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</si>
  <si>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</si>
  <si>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</si>
  <si>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</si>
  <si>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</si>
  <si>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</si>
  <si>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</si>
  <si>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</si>
  <si>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</si>
  <si>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</si>
  <si>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</si>
  <si>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</si>
  <si>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</si>
  <si>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</si>
  <si>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</si>
  <si>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</si>
  <si>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</si>
  <si>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</si>
  <si>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</si>
  <si>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</si>
  <si>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</si>
  <si>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</si>
  <si>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</si>
  <si>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</si>
  <si>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</si>
  <si>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</si>
  <si>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</si>
  <si>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</si>
  <si>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</si>
  <si>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</si>
  <si>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</si>
  <si>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</si>
  <si>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</si>
  <si>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</si>
  <si>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</si>
  <si>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</si>
  <si>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</si>
  <si>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</si>
  <si>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</si>
  <si>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</si>
  <si>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</si>
  <si>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</si>
  <si>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</si>
  <si>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</si>
  <si>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</si>
  <si>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</si>
  <si>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</si>
  <si>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</si>
  <si>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</si>
  <si>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</si>
  <si>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</si>
  <si>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</si>
  <si>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</si>
  <si>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</si>
  <si>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</si>
  <si>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</si>
  <si>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</si>
  <si>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</si>
  <si>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</si>
  <si>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</si>
  <si>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</si>
  <si>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</si>
  <si>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</si>
  <si>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</si>
  <si>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</si>
  <si>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</si>
  <si>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</si>
  <si>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</si>
  <si>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</si>
  <si>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</si>
  <si>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</si>
  <si>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</si>
  <si>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</si>
  <si>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</si>
  <si>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</si>
  <si>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</si>
  <si>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</si>
  <si>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</si>
  <si>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</si>
  <si>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</si>
  <si>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</si>
  <si>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</si>
  <si>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</si>
  <si>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</si>
  <si>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</si>
  <si>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</si>
  <si>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</si>
  <si>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</si>
  <si>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</si>
  <si>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</si>
  <si>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</si>
  <si>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</si>
  <si>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</si>
  <si>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</si>
  <si>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</si>
  <si>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</si>
  <si>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</si>
  <si>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</si>
  <si>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</si>
  <si>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</si>
  <si>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</si>
  <si>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</si>
  <si>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</si>
  <si>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</si>
  <si>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</si>
  <si>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</si>
  <si>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</si>
  <si>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</si>
  <si>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</si>
  <si>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</si>
  <si>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</si>
  <si>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</si>
  <si>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</si>
  <si>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</si>
  <si>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</si>
  <si>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</si>
  <si>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</si>
  <si>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</si>
  <si>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</si>
  <si>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</si>
  <si>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</si>
  <si>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</si>
  <si>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</si>
  <si>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</si>
  <si>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</si>
  <si>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</si>
  <si>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</si>
  <si>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</si>
  <si>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</si>
  <si>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</si>
  <si>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</si>
  <si>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</si>
  <si>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</si>
  <si>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</si>
  <si>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</si>
  <si>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</si>
  <si>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</si>
  <si>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</si>
  <si>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</si>
  <si>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</si>
  <si>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</si>
  <si>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</si>
  <si>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</si>
  <si>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</si>
  <si>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</si>
  <si>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</si>
  <si>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</si>
  <si>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</si>
  <si>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</si>
  <si>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</si>
  <si>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</si>
  <si>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</si>
  <si>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</si>
  <si>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</si>
  <si>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</si>
  <si>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</si>
  <si>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</si>
  <si>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</si>
  <si>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</si>
  <si>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</si>
  <si>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</si>
  <si>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</si>
  <si>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</si>
  <si>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</si>
  <si>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</si>
  <si>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</si>
  <si>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</si>
  <si>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</si>
  <si>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</si>
  <si>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</si>
  <si>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</si>
  <si>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</si>
  <si>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</si>
  <si>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</si>
  <si>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</si>
  <si>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</si>
  <si>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</si>
  <si>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</si>
  <si>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</si>
  <si>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</si>
  <si>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</si>
  <si>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</si>
  <si>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</si>
  <si>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</si>
  <si>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</si>
  <si>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</si>
  <si>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</si>
  <si>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</si>
  <si>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</si>
  <si>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</si>
  <si>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</si>
  <si>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</si>
  <si>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</si>
  <si>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</si>
  <si>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</si>
  <si>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</si>
  <si>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</si>
  <si>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</si>
  <si>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</si>
  <si>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</si>
  <si>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</si>
  <si>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</si>
  <si>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</si>
  <si>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</si>
  <si>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</si>
  <si>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</si>
  <si>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</si>
  <si>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</si>
  <si>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</si>
  <si>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</si>
  <si>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</si>
  <si>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</si>
  <si>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</si>
  <si>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</si>
  <si>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</si>
  <si>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</si>
  <si>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</si>
  <si>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</si>
  <si>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</si>
  <si>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</si>
  <si>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</si>
  <si>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</si>
  <si>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</si>
  <si>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</si>
  <si>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</si>
  <si>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</si>
  <si>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</si>
  <si>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</si>
  <si>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</si>
  <si>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</si>
  <si>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</si>
  <si>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</si>
  <si>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</si>
  <si>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</si>
  <si>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</si>
  <si>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</si>
  <si>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</si>
  <si>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</si>
  <si>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</si>
  <si>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</si>
  <si>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</si>
  <si>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</si>
  <si>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</si>
  <si>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</si>
  <si>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</si>
  <si>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</si>
  <si>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</si>
  <si>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</si>
  <si>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</si>
  <si>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</si>
  <si>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</si>
  <si>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</si>
  <si>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</si>
  <si>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</si>
  <si>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</si>
  <si>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</si>
  <si>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</si>
  <si>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</si>
  <si>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</si>
  <si>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</si>
  <si>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</si>
  <si>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</si>
  <si>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</si>
  <si>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</si>
  <si>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</si>
  <si>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</si>
  <si>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</si>
  <si>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</si>
  <si>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</si>
  <si>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</si>
  <si>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</si>
  <si>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</si>
  <si>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</si>
  <si>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</si>
  <si>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</si>
  <si>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</si>
  <si>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</si>
  <si>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</si>
  <si>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</si>
  <si>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</si>
  <si>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</si>
  <si>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</si>
  <si>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</si>
  <si>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</si>
  <si>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</si>
  <si>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</si>
  <si>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</si>
  <si>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</si>
  <si>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</si>
  <si>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</si>
  <si>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</si>
  <si>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</si>
  <si>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</si>
  <si>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</si>
  <si>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</si>
  <si>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</si>
  <si>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</si>
  <si>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</si>
  <si>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</si>
  <si>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</si>
  <si>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</si>
  <si>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</si>
  <si>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</si>
  <si>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</si>
  <si>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</si>
  <si>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</si>
  <si>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</si>
  <si>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</si>
  <si>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</si>
  <si>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</si>
  <si>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</si>
  <si>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</si>
  <si>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</si>
  <si>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</si>
  <si>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</si>
  <si>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</si>
  <si>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</si>
  <si>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</si>
  <si>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</si>
  <si>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</si>
  <si>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</si>
  <si>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</si>
  <si>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</si>
  <si>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</si>
  <si>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</si>
  <si>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</si>
  <si>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</si>
  <si>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</si>
  <si>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</si>
  <si>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</si>
  <si>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</si>
  <si>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</si>
  <si>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</si>
  <si>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</si>
  <si>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</si>
  <si>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</si>
  <si>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</si>
  <si>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</si>
  <si>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</si>
  <si>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</si>
  <si>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</si>
  <si>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</si>
  <si>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</si>
  <si>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</si>
  <si>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</si>
  <si>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</si>
  <si>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</si>
  <si>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</si>
  <si>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</si>
  <si>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</si>
  <si>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</si>
  <si>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</si>
  <si>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</si>
  <si>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</si>
  <si>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</si>
  <si>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</si>
  <si>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</si>
  <si>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</si>
  <si>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</si>
  <si>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</si>
  <si>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</si>
  <si>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</si>
  <si>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</si>
  <si>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</si>
  <si>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</si>
  <si>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</si>
  <si>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</si>
  <si>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</si>
  <si>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</si>
  <si>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</si>
  <si>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</si>
  <si>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</si>
  <si>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</si>
  <si>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</si>
  <si>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</si>
  <si>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</si>
  <si>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</si>
  <si>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</si>
  <si>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</si>
  <si>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</si>
  <si>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</si>
  <si>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</si>
  <si>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</si>
  <si>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</si>
  <si>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</si>
  <si>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</si>
  <si>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</si>
  <si>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</si>
  <si>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</si>
  <si>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</si>
  <si>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</si>
  <si>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</si>
  <si>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</si>
  <si>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</si>
  <si>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</si>
  <si>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</si>
  <si>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</si>
  <si>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</si>
  <si>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</si>
  <si>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</si>
  <si>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</si>
  <si>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</si>
  <si>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</si>
  <si>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</si>
  <si>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</si>
  <si>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</si>
  <si>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</si>
  <si>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</si>
  <si>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</si>
  <si>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</si>
  <si>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</si>
  <si>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</si>
  <si>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</si>
  <si>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</si>
  <si>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</si>
  <si>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</si>
  <si>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</si>
  <si>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</si>
  <si>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</si>
  <si>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</si>
  <si>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</si>
  <si>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</si>
  <si>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</si>
  <si>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</si>
  <si>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</si>
  <si>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</si>
  <si>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</si>
  <si>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</si>
  <si>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</si>
  <si>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</si>
  <si>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</si>
  <si>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</si>
  <si>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</si>
  <si>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</si>
  <si>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</si>
  <si>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</si>
  <si>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</si>
  <si>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</si>
  <si>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</si>
  <si>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</si>
  <si>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</si>
  <si>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</si>
  <si>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</si>
  <si>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</si>
  <si>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</si>
  <si>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</si>
  <si>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</si>
  <si>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</si>
  <si>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</si>
  <si>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</si>
  <si>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</si>
  <si>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</si>
  <si>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</si>
  <si>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</si>
  <si>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</si>
  <si>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</si>
  <si>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</si>
  <si>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</si>
  <si>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</si>
  <si>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</si>
  <si>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</si>
  <si>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</si>
  <si>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</si>
  <si>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</si>
  <si>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</si>
  <si>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</si>
  <si>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</si>
  <si>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</si>
  <si>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</si>
  <si>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</si>
  <si>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</si>
  <si>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</si>
  <si>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</si>
  <si>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</si>
  <si>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</si>
  <si>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</si>
  <si>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</si>
  <si>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</si>
  <si>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</si>
  <si>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</si>
  <si>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</si>
  <si>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</si>
  <si>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</si>
  <si>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</si>
  <si>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</si>
  <si>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</si>
  <si>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</si>
  <si>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</si>
  <si>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</si>
  <si>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</si>
  <si>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</si>
  <si>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</si>
  <si>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</si>
  <si>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</si>
  <si>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</si>
  <si>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</si>
  <si>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</si>
  <si>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</si>
  <si>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</si>
  <si>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</si>
  <si>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</si>
  <si>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</si>
  <si>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</si>
  <si>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</si>
  <si>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</si>
  <si>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</si>
  <si>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</si>
  <si>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</si>
  <si>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</si>
  <si>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</si>
  <si>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</si>
  <si>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</si>
  <si>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</si>
  <si>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</si>
  <si>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</si>
  <si>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</si>
  <si>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</si>
  <si>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</si>
  <si>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</si>
  <si>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</si>
  <si>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</si>
  <si>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</si>
  <si>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</si>
  <si>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</si>
  <si>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</si>
  <si>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</si>
  <si>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</si>
  <si>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</si>
  <si>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</si>
  <si>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</si>
  <si>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</si>
  <si>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</si>
  <si>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</si>
  <si>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</si>
  <si>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</si>
  <si>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</si>
  <si>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</si>
  <si>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</si>
  <si>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</si>
  <si>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</si>
  <si>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</si>
  <si>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</si>
  <si>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</si>
  <si>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</si>
  <si>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</si>
  <si>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</si>
  <si>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</si>
  <si>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</si>
  <si>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</si>
  <si>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</si>
  <si>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</si>
  <si>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</si>
  <si>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</si>
  <si>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</si>
  <si>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</si>
  <si>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</si>
  <si>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</si>
  <si>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</si>
  <si>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</si>
  <si>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</si>
  <si>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</si>
  <si>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</si>
  <si>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</si>
  <si>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</si>
  <si>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</si>
  <si>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</si>
  <si>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</si>
  <si>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</si>
  <si>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</si>
  <si>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</si>
  <si>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</si>
  <si>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</si>
  <si>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</si>
  <si>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</si>
  <si>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</si>
  <si>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</si>
  <si>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</si>
  <si>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</si>
  <si>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</si>
  <si>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</si>
  <si>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</si>
  <si>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</si>
  <si>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</si>
  <si>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</si>
  <si>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</si>
  <si>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</si>
  <si>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</si>
  <si>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</si>
  <si>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</si>
  <si>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</si>
  <si>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</si>
  <si>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</si>
  <si>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</si>
  <si>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</si>
  <si>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</si>
  <si>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</si>
  <si>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</si>
  <si>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</si>
  <si>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</si>
  <si>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</si>
  <si>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</si>
  <si>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</si>
  <si>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</si>
  <si>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</si>
  <si>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</si>
  <si>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</si>
  <si>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</si>
  <si>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</si>
  <si>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</si>
  <si>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</si>
  <si>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</si>
  <si>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</si>
  <si>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</si>
  <si>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</si>
  <si>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</si>
  <si>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</si>
  <si>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</si>
  <si>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</si>
  <si>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</si>
  <si>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</si>
  <si>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</si>
  <si>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</si>
  <si>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</si>
  <si>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</si>
  <si>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</si>
  <si>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</si>
  <si>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</si>
  <si>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</si>
  <si>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</si>
  <si>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</si>
  <si>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</si>
  <si>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</si>
  <si>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</si>
  <si>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</si>
  <si>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</si>
  <si>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</si>
  <si>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</si>
  <si>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</si>
  <si>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</si>
  <si>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</si>
  <si>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</si>
  <si>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</si>
  <si>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</si>
  <si>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</si>
  <si>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</si>
  <si>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</si>
  <si>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</si>
  <si>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</si>
  <si>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</si>
  <si>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</si>
  <si>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</si>
  <si>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</si>
  <si>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</si>
  <si>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</si>
  <si>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</si>
  <si>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</si>
  <si>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</si>
  <si>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</si>
  <si>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</si>
  <si>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</si>
  <si>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</si>
  <si>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</si>
  <si>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</si>
  <si>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</si>
  <si>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</si>
  <si>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</si>
  <si>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</si>
  <si>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</si>
  <si>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</si>
  <si>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</si>
  <si>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</si>
  <si>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</si>
  <si>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</si>
  <si>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</si>
  <si>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</si>
  <si>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</si>
  <si>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</si>
  <si>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</si>
  <si>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</si>
  <si>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</si>
  <si>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</si>
  <si>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</si>
  <si>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</si>
  <si>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</si>
  <si>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</si>
  <si>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</si>
  <si>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</si>
  <si>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</si>
  <si>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</si>
  <si>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</si>
  <si>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</si>
  <si>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</si>
  <si>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</si>
  <si>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</si>
  <si>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</si>
  <si>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</si>
  <si>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</si>
  <si>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</si>
  <si>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</si>
  <si>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</si>
  <si>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</si>
  <si>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</si>
  <si>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</si>
  <si>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</si>
  <si>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</si>
  <si>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</si>
  <si>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</si>
  <si>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</si>
  <si>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</si>
  <si>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</si>
  <si>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</si>
  <si>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</si>
  <si>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</si>
  <si>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</si>
  <si>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</si>
  <si>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</si>
  <si>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</si>
  <si>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</si>
  <si>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</si>
  <si>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</si>
  <si>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</si>
  <si>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</si>
  <si>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</si>
  <si>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</si>
  <si>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</si>
  <si>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</si>
  <si>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</si>
  <si>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</si>
  <si>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</si>
  <si>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</si>
  <si>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</si>
  <si>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</si>
  <si>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</si>
  <si>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</si>
  <si>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</si>
  <si>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</si>
  <si>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</si>
  <si>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</si>
  <si>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</si>
  <si>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</si>
  <si>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</si>
  <si>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</si>
  <si>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</si>
  <si>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</si>
  <si>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</si>
  <si>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</si>
  <si>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</si>
  <si>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</si>
  <si>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</si>
  <si>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</si>
  <si>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</si>
  <si>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</si>
  <si>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</si>
  <si>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</si>
  <si>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</si>
  <si>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</si>
  <si>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</si>
  <si>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</si>
  <si>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</si>
  <si>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</si>
  <si>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</si>
  <si>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</si>
  <si>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</si>
  <si>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</si>
  <si>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</si>
  <si>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</si>
  <si>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</si>
  <si>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</si>
  <si>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</si>
  <si>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</si>
  <si>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</si>
  <si>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</si>
  <si>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</si>
  <si>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</si>
  <si>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</si>
  <si>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</si>
  <si>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</si>
  <si>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</si>
  <si>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</si>
  <si>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</si>
  <si>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</si>
  <si>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</si>
  <si>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</si>
  <si>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</si>
  <si>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</si>
  <si>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</si>
  <si>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</si>
  <si>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</si>
  <si>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</si>
  <si>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</si>
  <si>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</si>
  <si>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</si>
  <si>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</si>
  <si>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</si>
  <si>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</si>
  <si>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</si>
  <si>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</si>
  <si>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</si>
  <si>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</si>
  <si>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</si>
  <si>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</si>
  <si>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</si>
  <si>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</si>
  <si>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</si>
  <si>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</si>
  <si>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</si>
  <si>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</si>
  <si>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</si>
  <si>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</si>
  <si>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</si>
  <si>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</si>
  <si>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</si>
  <si>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</si>
  <si>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</si>
  <si>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</si>
  <si>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</si>
  <si>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</si>
  <si>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</si>
  <si>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</si>
  <si>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</si>
  <si>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</si>
  <si>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</si>
  <si>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</si>
  <si>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</si>
  <si>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</si>
  <si>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</si>
  <si>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</si>
  <si>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</si>
  <si>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</si>
  <si>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</si>
  <si>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</si>
  <si>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</si>
  <si>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</si>
  <si>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</si>
  <si>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</si>
  <si>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</si>
  <si>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</si>
  <si>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</si>
  <si>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</si>
  <si>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</si>
  <si>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</si>
  <si>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</si>
  <si>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</si>
  <si>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</si>
  <si>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</si>
  <si>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</si>
  <si>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</si>
  <si>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</si>
  <si>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</si>
  <si>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</si>
  <si>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</si>
  <si>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</si>
  <si>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</si>
  <si>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</si>
  <si>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</si>
  <si>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</si>
  <si>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</si>
  <si>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</si>
  <si>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</si>
  <si>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</si>
  <si>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</si>
  <si>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</si>
  <si>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</si>
  <si>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</si>
  <si>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</si>
  <si>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</si>
  <si>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</si>
  <si>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</si>
  <si>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</si>
  <si>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</si>
  <si>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</si>
  <si>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</si>
  <si>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</si>
  <si>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</si>
  <si>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</si>
  <si>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</si>
  <si>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</si>
  <si>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</si>
  <si>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</si>
  <si>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</si>
  <si>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</si>
  <si>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</si>
  <si>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</si>
  <si>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</si>
  <si>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</si>
  <si>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</si>
  <si>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</si>
  <si>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</si>
  <si>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</si>
  <si>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</si>
  <si>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</si>
  <si>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</si>
  <si>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</si>
  <si>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</si>
  <si>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</si>
  <si>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</si>
  <si>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</si>
  <si>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</si>
  <si>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</si>
  <si>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</si>
  <si>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</si>
  <si>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</si>
  <si>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</si>
  <si>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</si>
  <si>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</si>
  <si>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</si>
  <si>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</si>
  <si>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</si>
  <si>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</si>
  <si>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</si>
  <si>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</si>
  <si>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</si>
  <si>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</si>
  <si>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</si>
  <si>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</si>
  <si>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</si>
  <si>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</si>
  <si>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</si>
  <si>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</si>
  <si>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</si>
  <si>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</si>
  <si>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</si>
  <si>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</si>
  <si>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</si>
  <si>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</si>
  <si>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</si>
  <si>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</si>
  <si>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</si>
  <si>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</si>
  <si>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</si>
  <si>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</si>
  <si>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</si>
  <si>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</si>
  <si>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</si>
  <si>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</si>
  <si>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</si>
  <si>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</si>
  <si>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</si>
  <si>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</si>
  <si>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</si>
  <si>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</si>
  <si>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</si>
  <si>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</si>
  <si>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</si>
  <si>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</si>
  <si>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</si>
  <si>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</si>
  <si>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</si>
  <si>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</si>
  <si>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</si>
  <si>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</si>
  <si>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</si>
  <si>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</si>
  <si>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</si>
  <si>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</si>
  <si>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</si>
  <si>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</si>
  <si>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</si>
  <si>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</si>
  <si>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</si>
  <si>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</si>
  <si>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</si>
  <si>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</si>
  <si>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</si>
  <si>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</si>
  <si>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</si>
  <si>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</si>
  <si>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</si>
  <si>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</si>
  <si>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</si>
  <si>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</si>
  <si>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</si>
  <si>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</si>
  <si>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</si>
  <si>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</si>
  <si>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</si>
  <si>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</si>
  <si>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</si>
  <si>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</si>
  <si>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</si>
  <si>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</si>
  <si>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</si>
  <si>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</si>
  <si>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</si>
  <si>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</si>
  <si>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</si>
  <si>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</si>
  <si>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</si>
  <si>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</si>
  <si>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</si>
  <si>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</si>
  <si>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</si>
  <si>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</si>
  <si>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</si>
  <si>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</si>
  <si>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</si>
  <si>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</si>
  <si>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</si>
  <si>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</si>
  <si>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</si>
  <si>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</si>
  <si>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</si>
  <si>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</si>
  <si>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</si>
  <si>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</si>
  <si>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</si>
  <si>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</si>
  <si>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</si>
  <si>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</si>
  <si>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</si>
  <si>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</si>
  <si>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</si>
  <si>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</si>
  <si>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</si>
  <si>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</si>
  <si>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</si>
  <si>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</si>
  <si>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</si>
  <si>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</si>
  <si>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</si>
  <si>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</si>
  <si>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</si>
  <si>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</si>
  <si>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</si>
  <si>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</si>
  <si>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</si>
  <si>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</si>
  <si>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</si>
  <si>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</si>
  <si>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</si>
  <si>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</si>
  <si>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</si>
  <si>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</si>
  <si>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</si>
  <si>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</si>
  <si>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</si>
  <si>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</si>
  <si>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</si>
  <si>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</si>
  <si>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</si>
  <si>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</si>
  <si>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</si>
  <si>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</si>
  <si>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</si>
  <si>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</si>
  <si>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</si>
  <si>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</si>
  <si>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</si>
  <si>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</si>
  <si>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</si>
  <si>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</si>
  <si>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</si>
  <si>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</si>
  <si>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</si>
  <si>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</si>
  <si>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</si>
  <si>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</si>
  <si>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</si>
  <si>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</si>
  <si>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</si>
  <si>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</si>
  <si>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</si>
  <si>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</si>
  <si>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</si>
  <si>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</si>
  <si>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</si>
  <si>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</si>
  <si>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</si>
  <si>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</si>
  <si>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</si>
  <si>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</si>
  <si>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</si>
  <si>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</si>
  <si>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</si>
  <si>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</si>
  <si>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</si>
  <si>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</si>
  <si>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</si>
  <si>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</si>
  <si>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</si>
  <si>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</si>
  <si>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</si>
  <si>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</si>
  <si>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</si>
  <si>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</si>
  <si>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</si>
  <si>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</si>
  <si>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</si>
  <si>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</si>
  <si>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</si>
  <si>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</si>
  <si>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</si>
  <si>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</si>
  <si>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</si>
  <si>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</si>
  <si>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</si>
  <si>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</si>
  <si>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</si>
  <si>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</si>
  <si>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</si>
  <si>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</si>
  <si>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</si>
  <si>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</si>
  <si>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</si>
  <si>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</si>
  <si>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</si>
  <si>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</si>
  <si>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</si>
  <si>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</si>
  <si>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</si>
  <si>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</si>
  <si>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</si>
  <si>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</si>
  <si>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</si>
  <si>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</si>
  <si>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</si>
  <si>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</si>
  <si>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</si>
  <si>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</si>
  <si>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</si>
  <si>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</si>
  <si>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</si>
  <si>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</si>
  <si>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</si>
  <si>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</si>
  <si>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</si>
  <si>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</si>
  <si>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</si>
  <si>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</si>
  <si>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</si>
  <si>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</si>
  <si>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</si>
  <si>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</si>
  <si>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</si>
  <si>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</si>
  <si>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</si>
  <si>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</si>
  <si>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</si>
  <si>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</si>
  <si>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</si>
  <si>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</si>
  <si>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</si>
  <si>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</si>
  <si>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</si>
  <si>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</si>
  <si>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</si>
  <si>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</si>
  <si>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</si>
  <si>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</si>
  <si>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</si>
  <si>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</si>
  <si>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</si>
  <si>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</si>
  <si>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</si>
  <si>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</si>
  <si>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</si>
  <si>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</si>
  <si>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</si>
  <si>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</si>
  <si>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</si>
  <si>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</si>
  <si>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</si>
  <si>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</si>
  <si>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</si>
  <si>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</si>
  <si>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</si>
  <si>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</si>
  <si>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</si>
  <si>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</si>
  <si>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</si>
  <si>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</si>
  <si>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</si>
  <si>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</si>
  <si>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</si>
  <si>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</si>
  <si>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</si>
  <si>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</si>
  <si>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</si>
  <si>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</si>
  <si>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</si>
  <si>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</si>
  <si>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</si>
  <si>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</si>
  <si>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</si>
  <si>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</si>
  <si>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</si>
  <si>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</si>
  <si>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</si>
  <si>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</si>
  <si>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</si>
  <si>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</si>
  <si>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</si>
  <si>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</si>
  <si>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</si>
  <si>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</si>
  <si>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</si>
  <si>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</si>
  <si>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</si>
  <si>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</si>
  <si>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</si>
  <si>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</si>
  <si>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</si>
  <si>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</si>
  <si>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</si>
  <si>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</si>
  <si>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</si>
  <si>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</si>
  <si>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</si>
  <si>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</si>
  <si>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</si>
  <si>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</si>
  <si>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</si>
  <si>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</si>
  <si>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</si>
  <si>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</si>
  <si>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</si>
  <si>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</si>
  <si>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</si>
  <si>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</si>
  <si>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</si>
  <si>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</si>
  <si>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</si>
  <si>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</si>
  <si>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</si>
  <si>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</si>
  <si>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</si>
  <si>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</si>
  <si>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</si>
  <si>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</si>
  <si>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</si>
  <si>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</si>
  <si>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</si>
  <si>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</si>
  <si>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</si>
  <si>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</si>
  <si>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</si>
  <si>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</si>
  <si>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</si>
  <si>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</si>
  <si>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</si>
  <si>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</si>
  <si>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</si>
  <si>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</si>
  <si>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</si>
  <si>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</si>
  <si>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</si>
  <si>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</si>
  <si>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</si>
  <si>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</si>
  <si>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</si>
  <si>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</si>
  <si>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</si>
  <si>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</si>
  <si>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</si>
  <si>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</si>
  <si>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</si>
  <si>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</si>
  <si>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</si>
  <si>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</si>
  <si>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</si>
  <si>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</si>
  <si>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</si>
  <si>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</si>
  <si>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</si>
  <si>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</si>
  <si>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</si>
  <si>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</si>
  <si>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</si>
  <si>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</si>
  <si>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</si>
  <si>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</si>
  <si>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</si>
  <si>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</si>
  <si>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</si>
  <si>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</si>
  <si>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</si>
  <si>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</si>
  <si>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</si>
  <si>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</si>
  <si>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</si>
  <si>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</si>
  <si>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</si>
  <si>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</si>
  <si>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</si>
  <si>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</si>
  <si>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</si>
  <si>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</si>
  <si>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</si>
  <si>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</si>
  <si>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</si>
  <si>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</si>
  <si>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</si>
  <si>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</si>
  <si>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</si>
  <si>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</si>
  <si>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</si>
  <si>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</si>
  <si>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</si>
  <si>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</si>
  <si>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</si>
  <si>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</si>
  <si>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</si>
  <si>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</si>
  <si>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</si>
  <si>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</si>
  <si>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</si>
  <si>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</si>
  <si>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</si>
  <si>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</si>
  <si>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</si>
  <si>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</si>
  <si>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</si>
  <si>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</si>
  <si>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</si>
  <si>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</si>
  <si>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</si>
  <si>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</si>
  <si>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</si>
  <si>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</si>
  <si>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</si>
  <si>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</si>
  <si>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</si>
  <si>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</si>
  <si>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</si>
  <si>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</si>
  <si>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</si>
  <si>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</si>
  <si>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</si>
  <si>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</si>
  <si>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</si>
  <si>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</si>
  <si>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</si>
  <si>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</si>
  <si>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</si>
  <si>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</si>
  <si>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</si>
  <si>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</si>
  <si>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</si>
  <si>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</si>
  <si>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</si>
  <si>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</si>
  <si>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</si>
  <si>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</si>
  <si>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</si>
  <si>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</si>
  <si>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</si>
  <si>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</si>
  <si>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</si>
  <si>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</si>
  <si>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</si>
  <si>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</si>
  <si>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</si>
  <si>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</si>
  <si>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</si>
  <si>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</si>
  <si>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</si>
  <si>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</si>
  <si>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</si>
  <si>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</si>
  <si>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</si>
  <si>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</si>
  <si>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</si>
  <si>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</si>
  <si>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</si>
  <si>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</si>
  <si>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</si>
  <si>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</si>
  <si>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</si>
  <si>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</si>
  <si>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</si>
  <si>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</si>
  <si>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PCM-20251002-00001581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</si>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</sst>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3">
    <sortCondition ref="H1:H6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269.72473437499866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16.103750578702602</v>
      </c>
      <c r="H3" s="90">
        <v>45916.569409722222</v>
      </c>
      <c r="I3" s="73" t="str">
        <f>IFERROR(VLOOKUP(D3,DB!A:F,6,0),"")</f>
        <v>SCECO</v>
      </c>
      <c r="J3" s="73" t="str">
        <f>IFERROR(VLOOKUP(D3,DB!A:G,7,0),"")</f>
        <v>Good</v>
      </c>
      <c r="K3" s="81" t="s">
        <v>38968</v>
      </c>
      <c r="L3" s="79" t="str">
        <f>IFERROR(VLOOKUP(D3,DB!A:I,9,0),"")</f>
        <v>Latis</v>
      </c>
    </row>
    <row r="4" spans="1:12" ht="15" customHeight="1">
      <c r="A4" s="76" t="s">
        <v>38969</v>
      </c>
      <c r="B4" s="73" t="str">
        <f>IFERROR(VLOOKUP(D4,DB!A:K,11,0),"")</f>
        <v>R1</v>
      </c>
      <c r="C4" s="64">
        <v>1</v>
      </c>
      <c r="D4" s="93" t="s">
        <v>9796</v>
      </c>
      <c r="E4" s="65" t="s">
        <v>38964</v>
      </c>
      <c r="F4" s="66">
        <v>45932.662280092591</v>
      </c>
      <c r="G4" s="67">
        <f ca="1">IFERROR(NOW()-F4,"")</f>
        <v>1.0880208334128838E-2</v>
      </c>
      <c r="H4" s="68">
        <v>45932.656724537039</v>
      </c>
      <c r="I4" s="73" t="str">
        <f>IFERROR(VLOOKUP(D4,DB!A:F,6,0),"")</f>
        <v>SCECO</v>
      </c>
      <c r="J4" s="73" t="str">
        <f>IFERROR(VLOOKUP(D4,DB!A:G,7,0),"")</f>
        <v>Vandalized</v>
      </c>
      <c r="K4" s="81" t="s">
        <v>38970</v>
      </c>
      <c r="L4" s="70" t="str">
        <f>IFERROR(VLOOKUP(D4,DB!A:I,9,0),"")</f>
        <v>Latis</v>
      </c>
    </row>
    <row r="5" spans="1:12" ht="15" customHeight="1">
      <c r="A5" s="63"/>
      <c r="B5" s="73" t="str">
        <f>IFERROR(VLOOKUP(D5,DB!A:K,11,0),"")</f>
        <v/>
      </c>
      <c r="C5" s="64"/>
      <c r="D5" s="64"/>
      <c r="E5" s="65"/>
      <c r="F5" s="66"/>
      <c r="G5" s="67">
        <f ca="1">IFERROR(NOW()-F5,"")</f>
        <v>45932.673160300925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45932.673160300925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45932.673160300925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45932.673160300925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45932.673160300925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45932.673160300925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45932.673160300925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45932.673160300925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45932.673160300925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45932.673160300925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45932.673160300925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45932.673160300925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45932.673160300925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45932.673160300925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45932.673160300925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45932.673160300925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45932.673160300925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45932.673160300925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45932.673160300925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45932.673160300925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45932.673160300925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45932.673160300925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45932.673160300925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45932.673160300925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45932.673160300925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45932.673160300925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45932.673160300925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45932.673160300925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45932.673160300925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45932.673160300925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45932.673160300925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45932.673160300925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45932.673160300925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45932.673160300925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45932.673160300925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45932.673160300925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45932.673160300925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45932.673160300925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45932.673160300925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45932.673160300925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45932.673160300925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45932.673160300925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45932.673160300925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45932.673160300925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45932.673160300925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45932.673160300925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45932.673160300925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45932.673160300925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45932.673160300925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45932.673160300925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45932.673160300925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45932.673160300925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45932.673160300925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45932.673160300925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45932.673160300925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45932.673160300925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45932.673160300925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45932.673160300925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45932.673160300925</v>
      </c>
      <c r="H63" s="68"/>
      <c r="I63" s="73" t="str">
        <f>IFERROR(VLOOKUP(D63,DB!A:F,6,0),"")</f>
        <v/>
      </c>
      <c r="J63" s="73" t="str">
        <f>IFERROR(VLOOKUP(D63,DB!A:G,7,0),"")</f>
        <v/>
      </c>
      <c r="K63" s="69"/>
      <c r="L63" s="70" t="str">
        <f>IFERROR(VLOOKUP(D63,DB!A:I,9,0),"")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241.021377893514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125.9460769675934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107.67332233796333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9.4475931712950114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25138</v>
      </c>
      <c r="E7" s="131" t="s">
        <v>38964</v>
      </c>
      <c r="F7" s="132"/>
      <c r="G7" s="133">
        <f ca="1">IFERROR(NOW()-F7,"-")</f>
        <v>45932.673160300925</v>
      </c>
      <c r="H7" s="132">
        <v>45932.6090625</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45932.673160300925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45932.673160300925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45932.673160300925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45932.673160300925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45932.673160300925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45932.673160300925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45932.673160300925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45932.673160300925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45932.673160300925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45932.673160300925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45932.673160300925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45932.673160300925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45932.673160300925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45932.673160300925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45932.673160300925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45932.673160300925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45932.673160300925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45932.673160300925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45932.673160300925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45932.673160300925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45932.673160300925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45932.673160300925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45932.673160300925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45932.673160300925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45932.673160300925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45932.673160300925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45932.673160300925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45932.673160300925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45932.673160300925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45932.673160300925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45932.673160300925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45932.673160300925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45932.673160300925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45932.673160300925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45932.673160300925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45932.673160300925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45932.673160300925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45932.673160300925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45932.673160300925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45932.673160300925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45932.673160300925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45932.673160300925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45932.673160300925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45932.673160300925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45932.673160300925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45932.673160300925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45932.673160300925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45932.673160300925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45932.673160300925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45932.673160300925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45932.673160300925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45932.673160300925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45932.673160300925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45932.673160300925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45932.673160300925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45932.673160300925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45932.673160300925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45932.673160300925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45932.673160300925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45932.673160300925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45932.673160300925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45932.673160300925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45932.673160300925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45932.673160300925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45932.673160300925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45932.673160300925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45932.673160300925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45932.673160300925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45932.673160300925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45932.673160300925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45932.673160300925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45932.673160300925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45932.673160300925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45932.673160300925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45932.673160300925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45932.673160300925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45932.673160300925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45932.673160300925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45932.673160300925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45932.673160300925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45932.673160300925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45932.673160300925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45932.673160300925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45932.673160300925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45932.673160300925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45932.673160300925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45932.673160300925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45932.673160300925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45932.673160300925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45932.673160300925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45932.673160300925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45932.673160300925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45932.673160300925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45932.673160300925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45932.673160300925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45932.673160300925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45932.673160300925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45932.673160300925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45932.673160300925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45932.673160300925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45932.673160300925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45932.673160300925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45932.673160300925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45932.673160300925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45932.673160300925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45932.673160300925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45932.673160300925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45932.673160300925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45932.673160300925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45932.673160300925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45932.673160300925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45932.673160300925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45932.673160300925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45932.673160300925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45932.673160300925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45932.673160300925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45932.673160300925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45932.673160300925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45932.673160300925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45932.673160300925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45932.673160300925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45932.673160300925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45932.673160300925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45932.673160300925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45932.673160300925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45932.673160300925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45932.673160300925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45932.673160300925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45932.673160300925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45932.673160300925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45932.673160300925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45932.673160300925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45932.673160300925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45932.673160300925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45932.673160300925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45932.673160300925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45932.673160300925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45932.673160300925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45932.673160300925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45932.673160300925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45932.673160300925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45932.673160300925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45932.673160300925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45932.673160300925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45932.673160300925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45932.673160300925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45932.673160300925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45932.673160300925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45932.673160300925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45932.673160300925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45932.673160300925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45932.673160300925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45932.673160300925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45932.673160300925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45932.673160300925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45932.673160300925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45932.673160300925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45932.673160300925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45932.673160300925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45932.673160300925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45932.673160300925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45932.673160300925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45932.673160300925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45932.673160300925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45932.673160300925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45932.673160300925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45932.673160300925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45932.673160300925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45932.673160300925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45932.673160300925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45932.673160300925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45932.673160300925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45932.673160300925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45932.673160300925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45932.673160300925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45932.673160300925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45932.673160300925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45932.673160300925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45932.673160300925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45932.673160300925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45932.673160300925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45932.673160300925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45932.673160300925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45932.673160300925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45932.673160300925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45932.673160300925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45932.673160300925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45932.673160300925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45932.673160300925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45932.673160300925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45932.673160300925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45932.673160300925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45932.673160300925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45932.673160300925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45932.673160300925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45932.673160300925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45932.673160300925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45932.673160300925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45932.673160300925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45932.673160300925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45932.673160300925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45932.673160300925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45932.673160300925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45932.673160300925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45932.673160300925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45932.673160300925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45932.673160300925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45932.673160300925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45932.673160300925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45932.673160300925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45932.673160300925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45932.673160300925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45932.673160300925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45932.673160300925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45932.673160300925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45932.673160300925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45932.673160300925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45932.673160300925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45932.673160300925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45932.673160300925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45932.673160300925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45932.673160300925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45932.673160300925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45932.673160300925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45932.673160300925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45932.673160300925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45932.673160300925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45932.673160300925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45932.673160300925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45932.673160300925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45932.673160300925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45932.673160300925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45932.673160300925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45932.673160300925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45932.673160300925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45932.673160300925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45932.673160300925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45932.673160300925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45932.673160300925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45932.673160300925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45932.673160300925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45932.673160300925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45932.673160300925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45932.673160300925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45932.673160300925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45932.673160300925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45932.673160300925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45932.673160300925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45932.673160300925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45932.673160300925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45932.673160300925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45932.673160300925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45932.673160300925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45932.673160300925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45932.673160300925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45932.673160300925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45932.673160300925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45932.673160300925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45932.673160300925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45932.673160300925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45932.673160300925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45932.673160300925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45932.673160300925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45932.673160300925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45932.673160300925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45932.673160300925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45932.673160300925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45932.673160300925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45932.673160300925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45932.673160300925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45932.673160300925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45932.673160300925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45932.673160300925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45932.673160300925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45932.673160300925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45932.673160300925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45932.673160300925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45932.673160300925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45932.673160300925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45932.673160300925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45932.673160300925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45932.673160300925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45932.673160300925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45932.673160300925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45932.673160300925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45932.673160300925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45932.673160300925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45932.673160300925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45932.673160300925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45932.673160300925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45932.673160300925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45932.673160300925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45932.673160300925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45932.673160300925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45932.673160300925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45932.673160300925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45932.673160300925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45932.673160300925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45932.673160300925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45932.673160300925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45932.673160300925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45932.673160300925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45932.673160300925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45932.673160300925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45932.673160300925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45932.673160300925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45932.673160300925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45932.673160300925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45932.673160300925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45932.673160300925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45932.673160300925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45932.673160300925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45932.673160300925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45932.673160300925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45932.673160300925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45932.673160300925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45932.673160300925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45932.673160300925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45932.673160300925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45932.673160300925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45932.673160300925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45932.673160300925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45932.673160300925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45932.673160300925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45932.673160300925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45932.673160300925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45932.673160300925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45932.673160300925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45932.673160300925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45932.673160300925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45932.673160300925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45932.673160300925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45932.673160300925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45932.673160300925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45932.673160300925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45932.673160300925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45932.673160300925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45932.673160300925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45932.673160300925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45932.673160300925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45932.673160300925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45932.673160300925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45932.673160300925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45932.673160300925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45932.673160300925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45932.673160300925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45932.673160300925</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45932.673160300925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45932.673160300925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45932.673160300925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45932.673160300925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45932.673160300925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45932.673160300925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45932.673160300925</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45932.673160300925</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45932.673160300925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45932.673160300925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45932.673160300925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45932.673160300925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45932.673160300925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45932.673160300925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45932.673160300925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45932.673160300925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45932.673160300925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45932.673160300925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45932.673160300925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45932.673160300925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45932.673160300925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45932.673160300925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45932.673160300925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45932.673160300925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45932.673160300925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45932.673160300925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45932.673160300925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45932.673160300925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45932.673160300925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45932.673160300925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45932.673160300925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45932.673160300925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45932.673160300925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45932.673160300925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45932.673160300925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45932.673160300925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45932.673160300925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45932.673160300925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45932.673160300925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45932.673160300925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45932.673160300925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45932.673160300925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45932.673160300925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45932.673160300925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45932.673160300925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45932.673160300925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45932.673160300925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45932.673160300925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45932.673160300925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45932.673160300925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45932.673160300925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45932.673160300925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45932.673160300925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45932.673160300925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45932.673160300925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45932.673160300925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45932.673160300925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45932.673160300925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45932.673160300925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45932.673160300925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45932.673160300925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45932.673160300925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45932.673160300925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45932.673160300925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45932.673160300925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45932.673160300925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45932.673160300925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45932.673160300925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45932.673160300925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45932.673160300925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45932.673160300925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45932.673160300925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45932.673160300925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45932.673160300925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45932.673160300925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45932.673160300925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45932.673160300925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45932.673160300925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45932.673160300925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45932.673160300925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45932.673160300925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45932.673160300925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45932.673160300925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45932.673160300925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45932.673160300925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45932.673160300925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45932.673160300925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45932.673160300925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45932.673160300925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45932.673160300925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45932.673160300925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45932.673160300925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45932.673160300925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45932.673160300925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45932.673160300925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45932.673160300925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45932.673160300925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45932.673160300925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45932.673160300925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45932.673160300925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45932.673160300925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45932.673160300925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45932.673160300925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45932.673160300925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45932.673160300925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45932.673160300925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45932.673160300925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45932.673160300925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45932.673160300925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45932.673160300925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45932.673160300925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45932.673160300925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45932.673160300925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45932.673160300925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45932.673160300925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45932.673160300925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45932.673160300925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45932.673160300925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45932.673160300925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45932.673160300925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45932.673160300925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45932.673160300925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45932.673160300925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45932.673160300925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45932.673160300925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45932.673160300925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45932.673160300925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45932.673160300925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45932.673160300925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45932.673160300925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45932.673160300925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45932.673160300925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45932.673160300925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45932.673160300925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45932.673160300925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45932.673160300925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45932.673160300925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45932.673160300925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45932.673160300925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45932.673160300925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45932.673160300925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45932.673160300925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45932.673160300925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45932.673160300925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45932.673160300925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45932.673160300925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45932.673160300925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45932.673160300925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45932.673160300925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45932.673160300925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45932.673160300925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45932.673160300925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45932.673160300925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45932.673160300925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45932.673160300925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45932.673160300925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45932.673160300925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45932.673160300925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45932.673160300925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45932.673160300925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45932.673160300925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45932.673160300925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45932.673160300925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45932.673160300925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45932.673160300925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45932.673160300925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45932.673160300925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45932.673160300925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45932.673160300925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45932.673160300925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45932.673160300925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45932.673160300925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45932.673160300925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45932.673160300925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45932.673160300925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45932.673160300925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45932.673160300925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45932.673160300925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45932.673160300925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45932.673160300925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45932.673160300925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45932.673160300925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45932.673160300925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45932.673160300925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45932.673160300925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45932.673160300925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45932.673160300925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45932.673160300925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45932.673160300925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45932.673160300925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45932.673160300925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45932.673160300925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45932.673160300925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45932.673160300925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45932.673160300925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45932.673160300925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45932.673160300925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45932.673160300925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45932.673160300925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45932.673160300925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45932.673160300925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45932.673160300925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45932.673160300925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45932.673160300925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45932.673160300925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45932.673160300925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45932.673160300925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45932.673160300925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45932.673160300925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45932.673160300925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45932.673160300925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45932.673160300925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45932.673160300925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45932.673160300925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45932.673160300925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45932.673160300925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45932.673160300925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45932.673160300925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45932.673160300925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45932.673160300925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45932.673160300925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45932.673160300925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45932.673160300925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45932.673160300925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45932.673160300925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45932.673160300925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45932.673160300925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45932.673160300925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45932.673160300925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45932.673160300925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45932.673160300925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45932.673160300925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45932.673160300925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45932.673160300925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45932.673160300925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45932.673160300925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45932.673160300925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45932.673160300925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45932.673160300925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45932.673160300925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45932.673160300925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45932.673160300925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45932.673160300925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45932.673160300925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45932.673160300925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45932.673160300925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45932.673160300925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45932.673160300925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45932.673160300925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45932.673160300925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45932.673160300925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45932.673160300925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45932.673160300925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45932.673160300925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45932.673160300925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45932.673160300925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45932.673160300925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45932.673160300925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45932.673160300925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45932.673160300925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45932.673160300925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45932.673160300925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45932.673160300925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45932.673160300925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45932.673160300925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45932.673160300925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45932.673160300925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45932.673160300925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45932.673160300925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45932.673160300925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45932.673160300925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45932.673160300925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45932.673160300925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45932.673160300925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45932.673160300925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45932.673160300925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45932.673160300925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45932.673160300925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45932.673160300925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45932.673160300925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45932.673160300925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45932.673160300925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45932.673160300925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45932.673160300925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45932.673160300925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45932.673160300925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45932.673160300925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45932.673160300925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45932.673160300925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45932.673160300925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45932.673160300925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45932.673160300925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45932.673160300925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45932.673160300925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45932.673160300925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45932.673160300925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45932.673160300925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45932.673160300925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45932.673160300925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45932.673160300925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45932.673160300925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45932.673160300925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45932.673160300925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45932.673160300925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45932.673160300925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45932.673160300925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45932.673160300925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45932.673160300925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45932.673160300925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45932.673160300925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45932.673160300925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45932.673160300925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45932.673160300925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45932.673160300925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45932.673160300925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45932.673160300925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45932.673160300925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45932.673160300925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45932.673160300925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45932.673160300925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45932.673160300925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45932.673160300925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45932.673160300925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45932.673160300925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45932.673160300925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45932.673160300925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45932.673160300925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45932.673160300925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45932.673160300925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45932.673160300925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45932.673160300925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45932.673160300925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45932.673160300925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45932.673160300925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45932.673160300925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45932.673160300925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45932.673160300925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45932.673160300925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45932.673160300925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45932.673160300925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45932.673160300925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45932.673160300925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45932.673160300925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45932.673160300925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45932.673160300925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45932.673160300925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45932.673160300925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45932.673160300925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45932.673160300925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45932.673160300925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45932.673160300925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45932.673160300925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45932.673160300925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45932.673160300925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45932.673160300925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45932.673160300925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45932.673160300925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45932.673160300925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45932.673160300925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45932.673160300925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45932.673160300925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45932.673160300925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45932.673160300925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45932.673160300925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45932.673160300925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45932.673160300925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45932.673160300925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45932.673160300925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45932.673160300925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45932.673160300925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45932.673160300925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45932.673160300925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45932.673160300925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45932.673160300925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45932.673160300925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45932.673160300925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45932.673160300925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45932.673160300925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45932.673160300925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45932.673160300925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45932.673160300925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45932.673160300925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45932.673160300925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45932.673160300925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45932.673160300925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45932.673160300925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45932.673160300925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45932.673160300925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45932.673160300925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45932.673160300925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45932.673160300925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45932.673160300925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45932.673160300925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45932.673160300925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45932.673160300925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45932.673160300925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45932.673160300925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45932.673160300925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45932.673160300925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45932.673160300925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45932.673160300925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45932.673160300925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45932.673160300925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45932.673160300925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45932.673160300925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45932.673160300925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45932.673160300925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45932.673160300925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45932.673160300925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45932.673160300925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45932.673160300925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45932.673160300925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45932.673160300925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45932.673160300925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45932.673160300925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45932.673160300925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45932.673160300925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45932.673160300925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45932.673160300925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45932.673160300925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45932.673160300925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45932.673160300925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45932.673160300925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45932.673160300925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45932.673160300925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45932.673160300925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45932.673160300925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45932.673160300925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45932.673160300925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45932.673160300925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45932.673160300925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45932.673160300925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45932.673160300925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45932.673160300925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45932.673160300925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45932.673160300925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45932.673160300925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45932.673160300925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45932.673160300925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45932.673160300925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45932.673160300925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45932.673160300925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45932.673160300925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45932.673160300925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45932.673160300925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45932.673160300925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45932.673160300925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45932.673160300925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45932.673160300925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45932.673160300925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45932.673160300925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45932.673160300925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45932.673160300925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45932.673160300925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45932.673160300925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45932.673160300925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45932.673160300925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45932.673160300925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45932.673160300925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45932.673160300925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45932.673160300925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45932.673160300925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45932.673160300925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45932.673160300925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45932.673160300925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45932.673160300925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45932.673160300925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45932.673160300925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45932.673160300925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45932.673160300925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45932.673160300925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45932.673160300925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45932.673160300925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45932.673160300925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45932.673160300925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45932.673160300925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45932.673160300925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45932.673160300925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45932.673160300925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45932.673160300925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45932.673160300925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45932.673160300925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45932.673160300925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45932.673160300925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45932.673160300925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45932.673160300925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45932.673160300925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45932.673160300925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45932.673160300925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45932.673160300925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45932.673160300925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45932.673160300925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45932.673160300925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45932.673160300925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45932.673160300925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45932.673160300925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45932.673160300925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45932.673160300925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45932.673160300925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45932.673160300925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45932.673160300925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45932.673160300925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45932.673160300925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45932.673160300925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45932.673160300925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45932.673160300925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45932.673160300925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45932.673160300925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45932.673160300925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45932.673160300925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45932.673160300925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45932.673160300925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45932.673160300925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45932.673160300925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45932.673160300925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45932.673160300925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45932.673160300925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45932.673160300925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45932.673160300925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45932.673160300925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45932.673160300925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45932.673160300925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45932.673160300925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45932.673160300925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45932.673160300925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45932.673160300925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45932.673160300925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45932.673160300925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45932.673160300925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45932.673160300925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45932.673160300925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45932.673160300925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45932.673160300925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45932.673160300925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45932.673160300925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45932.673160300925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45932.673160300925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45932.673160300925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45932.673160300925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45932.673160300925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45932.673160300925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45932.673160300925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45932.673160300925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45932.673160300925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45932.673160300925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45932.673160300925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45932.673160300925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45932.673160300925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45932.673160300925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45932.673160300925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45932.673160300925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45932.673160300925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45932.673160300925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45932.673160300925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45932.673160300925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45932.673160300925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45932.673160300925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45932.673160300925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45932.673160300925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45932.673160300925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45932.673160300925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45932.673160300925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45932.673160300925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45932.673160300925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45932.673160300925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45932.673160300925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45932.673160300925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45932.673160300925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45932.673160300925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45932.673160300925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45932.673160300925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45932.673160300925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45932.673160300925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45932.673160300925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45932.673160300925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45932.673160300925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45932.673160300925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45932.673160300925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45932.673160300925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45932.673160300925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45932.673160300925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45932.673160300925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45932.673160300925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45932.673160300925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45932.673160300925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45932.673160300925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45932.673160300925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45932.673160300925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45932.673160300925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45932.673160300925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45932.673160300925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45932.673160300925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45932.673160300925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45932.673160300925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45932.673160300925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45932.673160300925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45932.673160300925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45932.673160300925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45932.673160300925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45932.673160300925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45932.673160300925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45932.673160300925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45932.673160300925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45932.673160300925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45932.673160300925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45932.673160300925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45932.673160300925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45932.673160300925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45932.673160300925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45932.673160300925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45932.673160300925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45932.673160300925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45932.673160300925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45932.673160300925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45932.673160300925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45932.673160300925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45932.673160300925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45932.673160300925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45932.673160300925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45932.673160300925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45932.673160300925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45932.673160300925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45932.673160300925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45932.673160300925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45932.673160300925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45932.673160300925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45932.673160300925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45932.673160300925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45932.673160300925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45932.673160300925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45932.673160300925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45932.673160300925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45932.673160300925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45932.673160300925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45932.673160300925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45932.673160300925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45932.673160300925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45932.673160300925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45932.673160300925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45932.673160300925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45932.673160300925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45932.673160300925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45932.673160300925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45932.673160300925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45932.673160300925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45932.673160300925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45932.673160300925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45932.673160300925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45932.673160300925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45932.673160300925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45932.673160300925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45932.673160300925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45932.673160300925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45932.673160300925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45932.673160300925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45932.673160300925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45932.673160300925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45932.673160300925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45932.673160300925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45932.673160300925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45932.673160300925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45932.673160300925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45932.673160300925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45932.673160300925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45932.673160300925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45932.673160300925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45932.673160300925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45932.673160300925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45932.673160300925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45932.673160300925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45932.673160300925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45932.673160300925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45932.673160300925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45932.673160300925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45932.673160300925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45932.673160300925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45932.673160300925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45932.673160300925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45932.673160300925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45932.673160300925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45932.673160300925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45932.673160300925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45932.673160300925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45932.673160300925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45932.673160300925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45932.673160300925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45932.673160300925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45932.673160300925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45932.673160300925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45932.673160300925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45932.673160300925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45932.673160300925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45932.673160300925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45932.673160300925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45932.673160300925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45932.673160300925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45932.673160300925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45932.673160300925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45932.673160300925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45932.673160300925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45932.673160300925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45932.673160300925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45932.673160300925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45932.673160300925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45932.673160300925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45932.673160300925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45932.673160300925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45932.673160300925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45932.673160300925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45932.673160300925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45932.673160300925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45932.673160300925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45932.673160300925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45932.673160300925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45932.673160300925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45932.673160300925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45932.673160300925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45932.673160300925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45932.673160300925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45932.673160300925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45932.673160300925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45932.673160300925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45932.673160300925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45932.673160300925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45932.673160300925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45932.673160300925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45932.673160300925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45932.673160300925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45932.673160300925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45932.673160300925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45932.673160300925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45932.673160300925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45932.673160300925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45932.673160300925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45932.673160300925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45932.673160300925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45932.673160300925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45932.673160300925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45932.673160300925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45932.673160300925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45932.673160300925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45932.673160300925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45932.673160300925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45932.673160300925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45932.673160300925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45932.673160300925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45932.673160300925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45932.673160300925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45932.673160300925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45932.673160300925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45932.673160300925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45932.673160300925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45932.673160300925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45932.673160300925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45932.673160300925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45932.673160300925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45932.673160300925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45932.673160300925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45932.673160300925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45932.673160300925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45932.673160300925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45932.673160300925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45932.673160300925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45932.673160300925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45932.673160300925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45932.673160300925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45932.673160300925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45932.673160300925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45932.673160300925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45932.673160300925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45932.673160300925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45932.673160300925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45932.673160300925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45932.673160300925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45932.673160300925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45932.673160300925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45932.673160300925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45932.673160300925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45932.673160300925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45932.673160300925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45932.673160300925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45932.673160300925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45932.673160300925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45932.673160300925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45932.673160300925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45932.673160300925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45932.673160300925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45932.673160300925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45932.673160300925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45932.673160300925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45932.673160300925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45932.673160300925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45932.673160300925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45932.673160300925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45932.673160300925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45932.673160300925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45932.673160300925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45932.673160300925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45932.673160300925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45932.673160300925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45932.673160300925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45932.673160300925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45932.673160300925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45932.673160300925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45932.673160300925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45932.673160300925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45932.673160300925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45932.673160300925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45932.673160300925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45932.673160300925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45932.673160300925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45932.673160300925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45932.673160300925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45932.673160300925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45932.673160300925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45932.673160300925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45932.673160300925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45932.673160300925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45932.673160300925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45932.673160300925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45932.673160300925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45932.673160300925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45932.673160300925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45932.673160300925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45932.673160300925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45932.673160300925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45932.673160300925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45932.673160300925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45932.673160300925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45932.673160300925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45932.673160300925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45932.673160300925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45932.673160300925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45932.673160300925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45932.673160300925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45932.673160300925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45932.673160300925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45932.673160300925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45932.673160300925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45932.673160300925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45932.673160300925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45932.673160300925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45932.673160300925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45932.673160300925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45932.673160300925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45932.673160300925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45932.673160300925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45932.673160300925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45932.673160300925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45932.673160300925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45932.673160300925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45932.673160300925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45932.673160300925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45932.673160300925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45932.673160300925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45932.673160300925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45932.673160300925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45932.673160300925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45932.673160300925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45932.673160300925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45932.673160300925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45932.673160300925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45932.673160300925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45932.673160300925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45932.673160300925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45932.673160300925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45932.673160300925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45932.673160300925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45932.673160300925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45932.673160300925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45932.673160300925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45932.673160300925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45932.673160300925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45932.673160300925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45932.673160300925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45932.673160300925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45932.673160300925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45932.673160300925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45932.673160300925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45932.673160300925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45932.673160300925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45932.673160300925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45932.673160300925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45932.673160300925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45932.673160300925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45932.673160300925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45932.673160300925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45932.673160300925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45932.673160300925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45932.673160300925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45932.673160300925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45932.673160300925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45932.673160300925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45932.673160300925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45932.673160300925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45932.673160300925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45932.673160300925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45932.673160300925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45932.673160300925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45932.673160300925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45932.673160300925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45932.673160300925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45932.673160300925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45932.673160300925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45932.673160300925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45932.673160300925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45932.673160300925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45932.673160300925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45932.673160300925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45932.673160300925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45932.673160300925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45932.673160300925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45932.673160300925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45932.673160300925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45932.673160300925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45932.673160300925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45932.673160300925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45932.673160300925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45932.673160300925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45932.673160300925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45932.673160300925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45932.673160300925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45932.673160300925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45932.673160300925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45932.673160300925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45932.673160300925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45932.673160300925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45932.673160300925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45932.673160300925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45932.673160300925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45932.673160300925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45932.673160300925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45932.673160300925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45932.673160300925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45932.673160300925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45932.673160300925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45932.673160300925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45932.673160300925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45932.673160300925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45932.673160300925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45932.673160300925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45932.673160300925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45932.673160300925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45932.673160300925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45932.673160300925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45932.673160300925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45932.673160300925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45932.673160300925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45932.673160300925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45932.673160300925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45932.673160300925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45932.673160300925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45932.673160300925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45932.673160300925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45932.673160300925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45932.673160300925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45932.673160300925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45932.673160300925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45932.673160300925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45932.673160300925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45932.673160300925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45932.673160300925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45932.673160300925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45932.673160300925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45932.673160300925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45932.673160300925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45932.673160300925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45932.673160300925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45932.673160300925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45932.673160300925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45932.673160300925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45932.673160300925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45932.673160300925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45932.673160300925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45932.673160300925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45932.673160300925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45932.673160300925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45932.673160300925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45932.673160300925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45932.673160300925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45932.673160300925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45932.673160300925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45932.673160300925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45932.673160300925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45932.673160300925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45932.673160300925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45932.673160300925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45932.673160300925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45932.673160300925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45932.673160300925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45932.673160300925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45932.673160300925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45932.673160300925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45932.673160300925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45932.673160300925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45932.673160300925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45932.673160300925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45932.673160300925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45932.673160300925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45932.673160300925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45932.673160300925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45932.673160300925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45932.673160300925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45932.673160300925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45932.673160300925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45932.673160300925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45932.673160300925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45932.673160300925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45932.673160300925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45932.673160300925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45932.673160300925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45932.673160300925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45932.673160300925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45932.673160300925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45932.673160300925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45932.673160300925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45932.673160300925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45932.673160300925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45932.673160300925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45932.673160300925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45932.673160300925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45932.673160300925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45932.673160300925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45932.673160300925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45932.673160300925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45932.673160300925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45932.673160300925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45932.673160300925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45932.673160300925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45932.673160300925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45932.673160300925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45932.673160300925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45932.673160300925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45932.673160300925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45932.673160300925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45932.673160300925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45932.673160300925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45932.673160300925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45932.673160300925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45932.673160300925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45932.673160300925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45932.673160300925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45932.673160300925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45932.673160300925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45932.673160300925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45932.673160300925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45932.673160300925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45932.673160300925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45932.673160300925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45932.673160300925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45932.673160300925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45932.673160300925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45932.673160300925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45932.673160300925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45932.673160300925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45932.673160300925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45932.673160300925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45932.673160300925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45932.673160300925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45932.673160300925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45932.673160300925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45932.673160300925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45932.673160300925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45932.673160300925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45932.673160300925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45932.673160300925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45932.673160300925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45932.673160300925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45932.673160300925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45932.673160300925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45932.673160300925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45932.673160300925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45932.673160300925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45932.673160300925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45932.673160300925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45932.673160300925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45932.673160300925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45932.673160300925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45932.673160300925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45932.673160300925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45932.673160300925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45932.673160300925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45932.673160300925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45932.673160300925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45932.673160300925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45932.673160300925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45932.673160300925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45932.673160300925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45932.673160300925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45932.673160300925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45932.673160300925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45932.673160300925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45932.673160300925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45932.673160300925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45932.673160300925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45932.673160300925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45932.673160300925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45932.673160300925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45932.673160300925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45932.673160300925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45932.673160300925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45932.673160300925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45932.673160300925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45932.673160300925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45932.673160300925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45932.673160300925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45932.673160300925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45932.673160300925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45932.673160300925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45932.673160300925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45932.673160300925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45932.673160300925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45932.673160300925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45932.673160300925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45932.673160300925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45932.673160300925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45932.673160300925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45932.673160300925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45932.673160300925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45932.673160300925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45932.673160300925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45932.673160300925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45932.673160300925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45932.673160300925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45932.673160300925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45932.673160300925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45932.673160300925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45932.673160300925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45932.673160300925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45932.673160300925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45932.673160300925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45932.673160300925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45932.673160300925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45932.673160300925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45932.673160300925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45932.673160300925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45932.673160300925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45932.673160300925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45932.673160300925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45932.673160300925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45932.673160300925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45932.673160300925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45932.673160300925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45932.673160300925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45932.673160300925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45932.673160300925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45932.673160300925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45932.673160300925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45932.673160300925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45932.673160300925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45932.673160300925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45932.673160300925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45932.673160300925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45932.673160300925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45932.673160300925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45932.673160300925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45932.673160300925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45932.673160300925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45932.673160300925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45932.673160300925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45932.673160300925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45932.673160300925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45932.673160300925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45932.673160300925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45932.673160300925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45932.673160300925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45932.673160300925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45932.673160300925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45932.673160300925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45932.673160300925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45932.673160300925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45932.673160300925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45932.673160300925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45932.673160300925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45932.673160300925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45932.673160300925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45932.673160300925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45932.673160300925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45932.673160300925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45932.673160300925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45932.673160300925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45932.673160300925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45932.673160300925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45932.673160300925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45932.673160300925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45932.673160300925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45932.673160300925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45932.673160300925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45932.673160300925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45932.673160300925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45932.673160300925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45932.673160300925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45932.673160300925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45932.673160300925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45932.673160300925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45932.673160300925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45932.673160300925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45932.673160300925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45932.673160300925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45932.673160300925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45932.673160300925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45932.673160300925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45932.673160300925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45932.673160300925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45932.673160300925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45932.673160300925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45932.673160300925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45932.673160300925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45932.673160300925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45932.673160300925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45932.673160300925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45932.673160300925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45932.673160300925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45932.673160300925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45932.673160300925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45932.673160300925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45932.673160300925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45932.673160300925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45932.673160300925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45932.673160300925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45932.673160300925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45932.673160300925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45932.673160300925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45932.673160300925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45932.673160300925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45932.673160300925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45932.673160300925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45932.673160300925</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I12" sqref="I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229.1924427083286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1.782882523148146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39066</v>
      </c>
      <c r="E4" s="112" t="s">
        <v>38964</v>
      </c>
      <c r="F4" s="113"/>
      <c r="G4" s="114">
        <f ca="1">IFERROR(NOW()-F4,"")</f>
        <v>45932.673160300925</v>
      </c>
      <c r="H4" s="113">
        <v>45932.628425925926</v>
      </c>
      <c r="I4" s="110" t="str">
        <f>IFERROR(VLOOKUP(D4,DB!A:F,6,0),"")</f>
        <v>SCECO</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45932.673160300925</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45932.673160300925</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4"/>
      <c r="E7" s="112"/>
      <c r="F7" s="113"/>
      <c r="G7" s="114">
        <f ca="1">IFERROR(NOW()-F7,"")</f>
        <v>45932.673160300925</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45932.673160300925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45932.673160300925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45932.673160300925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45932.673160300925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45932.673160300925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45932.673160300925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45932.673160300925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45932.673160300925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45932.673160300925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45932.673160300925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45932.673160300925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45932.673160300925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45932.673160300925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45932.673160300925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45932.673160300925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45932.673160300925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45932.673160300925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45932.673160300925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45932.673160300925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45932.673160300925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45932.673160300925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45932.673160300925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45932.673160300925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45932.673160300925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45932.673160300925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45932.673160300925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45932.673160300925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45932.673160300925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45932.673160300925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45932.673160300925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45932.673160300925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45932.673160300925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45932.673160300925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45932.673160300925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45932.673160300925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45932.673160300925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45932.673160300925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45932.673160300925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45932.673160300925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45932.673160300925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45932.673160300925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45932.673160300925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45932.673160300925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45932.673160300925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45932.673160300925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45932.673160300925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45932.673160300925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45932.673160300925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45932.673160300925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45932.673160300925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45932.673160300925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45932.673160300925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45932.673160300925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45932.673160300925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45932.673160300925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45932.673160300925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45932.673160300925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45932.673160300925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45932.673160300925</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40.841100115736481</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6.4842829861081555</v>
      </c>
      <c r="H3" s="38">
        <v>45926.158159722225</v>
      </c>
      <c r="I3" s="37" t="str">
        <f>IFERROR(VLOOKUP(D3,DB!A:F,6,0),"")</f>
        <v>SCECO</v>
      </c>
      <c r="J3" s="37" t="str">
        <f>IFERROR(VLOOKUP(D3,DB!A:G,7,0),"")</f>
        <v>Good</v>
      </c>
      <c r="K3" s="37" t="s">
        <v>39071</v>
      </c>
      <c r="L3" s="37" t="str">
        <f>IFERROR(VLOOKUP(D3,DB!A:I,9,0),"")</f>
        <v>Latis</v>
      </c>
      <c r="M3" s="139"/>
    </row>
    <row r="4" spans="1:13" ht="30.75">
      <c r="A4" s="37" t="s">
        <v>39072</v>
      </c>
      <c r="B4" s="37" t="str">
        <f>IFERROR(VLOOKUP(D4,DB!A:K,11,0),"")</f>
        <v>R5</v>
      </c>
      <c r="C4" s="37">
        <v>1</v>
      </c>
      <c r="D4" s="37" t="s">
        <v>31970</v>
      </c>
      <c r="E4" s="37" t="s">
        <v>38964</v>
      </c>
      <c r="F4" s="38">
        <v>45932.381701388891</v>
      </c>
      <c r="G4" s="39">
        <f ca="1">IFERROR(NOW()-F4,"-")</f>
        <v>0.29145891203370411</v>
      </c>
      <c r="H4" s="38">
        <v>45932.37128472222</v>
      </c>
      <c r="I4" s="37" t="str">
        <f>IFERROR(VLOOKUP(D4,DB!A:F,6,0),"")</f>
        <v>SCECO</v>
      </c>
      <c r="J4" s="37" t="str">
        <f>IFERROR(VLOOKUP(D4,DB!A:G,7,0),"")</f>
        <v>No BB Design</v>
      </c>
      <c r="K4" s="37" t="s">
        <v>39073</v>
      </c>
      <c r="L4" s="37" t="str">
        <f>IFERROR(VLOOKUP(D4,DB!A:I,9,0),"")</f>
        <v>Latis</v>
      </c>
      <c r="M4" s="139"/>
    </row>
    <row r="5" spans="1:13" ht="15">
      <c r="A5" s="37" t="s">
        <v>39074</v>
      </c>
      <c r="B5" s="37" t="str">
        <f>IFERROR(VLOOKUP(D5,DB!A:K,11,0),"")</f>
        <v>R5</v>
      </c>
      <c r="C5" s="37">
        <v>3</v>
      </c>
      <c r="D5" s="37" t="s">
        <v>38289</v>
      </c>
      <c r="E5" s="37" t="s">
        <v>38964</v>
      </c>
      <c r="F5" s="38">
        <v>45932.617569444446</v>
      </c>
      <c r="G5" s="39">
        <f ca="1">IFERROR(NOW()-F5,"-")</f>
        <v>5.5590856478374917E-2</v>
      </c>
      <c r="H5" s="38">
        <v>45932.609930555554</v>
      </c>
      <c r="I5" s="37" t="str">
        <f>IFERROR(VLOOKUP(D5,DB!A:F,6,0),"")</f>
        <v>SCECO</v>
      </c>
      <c r="J5" s="37" t="str">
        <f>IFERROR(VLOOKUP(D5,DB!A:G,7,0),"")</f>
        <v>Haj Removal</v>
      </c>
      <c r="K5" s="37" t="s">
        <v>39075</v>
      </c>
      <c r="L5" s="37" t="str">
        <f>IFERROR(VLOOKUP(D5,DB!A:I,9,0),"")</f>
        <v>Latis</v>
      </c>
      <c r="M5" s="139"/>
    </row>
    <row r="6" spans="1:13" ht="15">
      <c r="A6" s="37"/>
      <c r="B6" s="37" t="str">
        <f>IFERROR(VLOOKUP(D6,DB!A:K,11,0),"")</f>
        <v/>
      </c>
      <c r="C6" s="37"/>
      <c r="D6" s="37"/>
      <c r="E6" s="37"/>
      <c r="F6" s="38"/>
      <c r="G6" s="39">
        <f ca="1">IFERROR(NOW()-F6,"-")</f>
        <v>45932.673160300925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45932.673160300925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45932.673160300925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45932.673160300925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45932.673160300925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45932.673160300925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45932.673160300925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45932.673160300925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45932.673160300925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45932.673160300925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45932.673160300925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45932.673160300925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45932.673160300925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45932.673160300925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45932.673160300925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45932.673160300925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45932.673160300925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45932.673160300925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45932.673160300925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45932.673160300925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45932.673160300925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45932.673160300925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45932.673160300925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45932.673160300925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45932.673160300925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45932.673160300925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45932.673160300925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45932.673160300925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45932.673160300925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45932.673160300925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45932.673160300925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45932.673160300925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45932.673160300925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45932.673160300925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45932.673160300925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45932.673160300925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45932.673160300925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45932.673160300925</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45932.673160300925</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45932.673160300925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45932.673160300925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45932.673160300925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45932.673160300925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45932.673160300925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45932.673160300925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45932.673160300925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45932.673160300925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45932.673160300925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45932.673160300925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45932.673160300925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45932.673160300925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45932.673160300925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45932.673160300925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45932.673160300925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45932.673160300925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45932.673160300925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45932.673160300925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45932.673160300925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45932.673160300925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45932.673160300925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45932.673160300925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45932.673160300925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45932.673160300925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45932.673160300925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45932.673160300925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45932.673160300925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45932.673160300925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45932.673160300925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45932.673160300925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45932.673160300925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45932.673160300925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45932.673160300925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45932.673160300925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45932.673160300925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45932.673160300925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45932.673160300925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45932.673160300925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45932.673160300925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45932.673160300925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45932.673160300925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45932.673160300925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45932.673160300925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45932.673160300925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45932.673160300925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45932.673160300925</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45932.673160300925</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45932.673160300925</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45932.673160300925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45932.673160300925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45932.673160300925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45932.673160300925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45932.673160300925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45932.673160300925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45932.673160300925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45932.673160300925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45932.673160300925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45932.673160300925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45932.673160300925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45932.673160300925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45932.673160300925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45932.673160300925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45932.673160300925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45932.673160300925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45932.673160300925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45932.673160300925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45932.673160300925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45932.673160300925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45932.673160300925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45932.673160300925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45932.673160300925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45932.673160300925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45932.673160300925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45932.673160300925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45932.673160300925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45932.673160300925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45932.673160300925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45932.673160300925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45932.673160300925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45932.673160300925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45932.673160300925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45932.673160300925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45932.673160300925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45932.673160300925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45932.673160300925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45932.673160300925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45932.673160300925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45932.673160300925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45932.673160300925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45932.673160300925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45932.673160300925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45932.673160300925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45932.673160300925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45932.673160300925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45932.673160300925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45932.673160300925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45932.673160300925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45932.673160300925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45932.673160300925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45932.673160300925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45932.673160300925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45932.673160300925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45932.673160300925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45932.673160300925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45932.673160300925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45932.673160300925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45932.673160300925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45932.673160300925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45932.673160300925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45932.673160300925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45932.673160300925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45932.673160300925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45932.673160300925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45932.673160300925</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45932.673160300925</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45932.673160300925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45932.673160300925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45932.673160300925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45932.673160300925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45932.673160300925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45932.673160300925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45932.673160300925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45932.673160300925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45932.673160300925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45932.673160300925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45932.673160300925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45932.673160300925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45932.673160300925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45932.673160300925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45932.673160300925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45932.673160300925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45932.673160300925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45932.673160300925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45932.673160300925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45932.673160300925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45932.673160300925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45932.673160300925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45932.673160300925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45932.673160300925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45932.673160300925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45932.673160300925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45932.673160300925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45932.673160300925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45932.673160300925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45932.673160300925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45932.673160300925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45932.673160300925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45932.673160300925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45932.673160300925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45932.673160300925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45932.673160300925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45932.673160300925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45932.673160300925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45932.673160300925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45932.673160300925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45932.673160300925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45932.673160300925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45932.673160300925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45932.673160300925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45932.673160300925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45932.673160300925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45932.673160300925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45932.673160300925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45932.673160300925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45932.673160300925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45932.673160300925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45932.673160300925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45932.673160300925</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45932.673160300925</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3.5294450231449446</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5.900313078702311</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0.87216493055166211</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39081</v>
      </c>
      <c r="B5" s="140" t="str">
        <f>IFERROR(VLOOKUP(D5,DB!A:K,11,0),"")</f>
        <v>R6</v>
      </c>
      <c r="C5" s="140">
        <v>2</v>
      </c>
      <c r="D5" s="140" t="s">
        <v>38735</v>
      </c>
      <c r="E5" s="140" t="s">
        <v>38964</v>
      </c>
      <c r="F5" s="143">
        <v>45932.56527777778</v>
      </c>
      <c r="G5" s="142">
        <f ca="1">IFERROR(NOW()-F5,"-")</f>
        <v>0.10788252314523561</v>
      </c>
      <c r="H5" s="143">
        <v>45932.600636574076</v>
      </c>
      <c r="I5" s="140" t="str">
        <f>IFERROR(VLOOKUP(D5,DB!A:F,6,0),"")</f>
        <v>Generator-SG</v>
      </c>
      <c r="J5" s="140" t="str">
        <f>IFERROR(VLOOKUP(D5,DB!A:G,7,0),"")</f>
        <v>Good</v>
      </c>
      <c r="K5" s="140" t="s">
        <v>39082</v>
      </c>
      <c r="L5" s="140" t="str">
        <f>IFERROR(VLOOKUP(D5,DB!A:I,9,0),"")</f>
        <v>Latis</v>
      </c>
    </row>
    <row r="6" spans="1:16383" ht="31.5" customHeight="1">
      <c r="A6" s="121"/>
      <c r="B6" s="140" t="str">
        <f>IFERROR(VLOOKUP(D6,DB!A:K,11,0),"")</f>
        <v>R6</v>
      </c>
      <c r="C6" s="140"/>
      <c r="D6" s="140" t="s">
        <v>38903</v>
      </c>
      <c r="E6" s="140"/>
      <c r="F6" s="143"/>
      <c r="G6" s="142">
        <f ca="1">IFERROR(NOW()-F6,"-")</f>
        <v>45932.673160300925</v>
      </c>
      <c r="H6" s="143"/>
      <c r="I6" s="140" t="str">
        <f>IFERROR(VLOOKUP(D6,DB!A:F,6,0),"")</f>
        <v>SCECO</v>
      </c>
      <c r="J6" s="140" t="str">
        <f>IFERROR(VLOOKUP(D6,DB!A:G,7,0),"")</f>
        <v>Dead</v>
      </c>
      <c r="K6" s="140"/>
      <c r="L6" s="140" t="str">
        <f>IFERROR(VLOOKUP(D6,DB!A:I,9,0),"")</f>
        <v>Latis</v>
      </c>
    </row>
    <row r="7" spans="1:16383" ht="31.5" customHeight="1">
      <c r="A7" s="121"/>
      <c r="B7" s="140" t="str">
        <f>IFERROR(VLOOKUP(D7,DB!A:K,11,0),"")</f>
        <v/>
      </c>
      <c r="C7" s="140"/>
      <c r="D7" s="140"/>
      <c r="E7" s="140"/>
      <c r="F7" s="143"/>
      <c r="G7" s="142">
        <f ca="1">IFERROR(NOW()-F7,"-")</f>
        <v>45932.673160300925</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ca="1">IFERROR(NOW()-F8,"-")</f>
        <v>45932.673160300925</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ca="1">IFERROR(NOW()-F9,"-")</f>
        <v>45932.673160300925</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ca="1">IFERROR(NOW()-F10,"-")</f>
        <v>45932.673160300925</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ca="1">IFERROR(NOW()-F11,"-")</f>
        <v>45932.673160300925</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ca="1">IFERROR(NOW()-F12,"-")</f>
        <v>45932.673160300925</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ca="1">IFERROR(NOW()-F13,"-")</f>
        <v>45932.673160300925</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ca="1">IFERROR(NOW()-F14,"-")</f>
        <v>45932.673160300925</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ca="1">IFERROR(NOW()-F15,"-")</f>
        <v>45932.673160300925</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ca="1">IFERROR(NOW()-F16,"-")</f>
        <v>45932.673160300925</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ca="1">IFERROR(NOW()-F17,"-")</f>
        <v>45932.673160300925</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45932.673160300925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45932.673160300925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45932.673160300925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45932.673160300925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45932.673160300925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45932.673160300925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45932.673160300925</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45932.673160300925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45932.673160300925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45932.673160300925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45932.673160300925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45932.673160300925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45932.673160300925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45932.673160300925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45932.673160300925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45932.673160300925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45932.673160300925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45932.673160300925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45932.673160300925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45932.673160300925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45932.673160300925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45932.673160300925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45932.673160300925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45932.673160300925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45932.673160300925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45932.673160300925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45932.673160300925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45932.673160300925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45932.673160300925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45932.673160300925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45932.673160300925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45932.673160300925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45932.673160300925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45932.673160300925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45932.673160300925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45932.673160300925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45932.673160300925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45932.673160300925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45932.673160300925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45932.673160300925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45932.673160300925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45932.673160300925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45932.673160300925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45932.673160300925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45932.673160300925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45932.673160300925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45932.673160300925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45932.673160300925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45932.673160300925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45932.673160300925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45932.673160300925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45932.673160300925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45932.673160300925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45932.673160300925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45932.673160300925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45932.673160300925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45932.673160300925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45932.673160300925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45932.673160300925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45932.673160300925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45932.673160300925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45932.673160300925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45932.673160300925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45932.673160300925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45932.673160300925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45932.673160300925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45932.673160300925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45932.673160300925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45932.673160300925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45932.673160300925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45932.673160300925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45932.673160300925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45932.673160300925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45932.673160300925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45932.673160300925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45932.673160300925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45932.673160300925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45932.673160300925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45932.673160300925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45932.673160300925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45932.673160300925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45932.673160300925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45932.673160300925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45932.673160300925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45932.673160300925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45932.673160300925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45932.673160300925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45932.673160300925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45932.673160300925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45932.673160300925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45932.673160300925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45932.673160300925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45932.673160300925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45932.673160300925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45932.673160300925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45932.673160300925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45932.673160300925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45932.673160300925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45932.673160300925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45932.673160300925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45932.673160300925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45932.673160300925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45932.673160300925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45932.673160300925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45932.673160300925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45932.673160300925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45932.673160300925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45932.673160300925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45932.673160300925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45932.673160300925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45932.673160300925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45932.673160300925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45932.673160300925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45932.673160300925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45932.673160300925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45932.673160300925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45932.673160300925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45932.673160300925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45932.673160300925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45932.673160300925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45932.673160300925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45932.673160300925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45932.673160300925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45932.673160300925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45932.673160300925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45932.673160300925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45932.673160300925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45932.673160300925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45932.673160300925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45932.673160300925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45932.673160300925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45932.673160300925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45932.673160300925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45932.673160300925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45932.673160300925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45932.673160300925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45932.673160300925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45932.673160300925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45932.673160300925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45932.673160300925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45932.673160300925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45932.673160300925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45932.673160300925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45932.673160300925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45932.673160300925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45932.673160300925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45932.673160300925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45932.673160300925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45932.673160300925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45932.673160300925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45932.673160300925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45932.673160300925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45932.673160300925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45932.673160300925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45932.673160300925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45932.673160300925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45932.673160300925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45932.673160300925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45932.673160300925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45932.673160300925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45932.673160300925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45932.673160300925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45932.673160300925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45932.673160300925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45932.673160300925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45932.673160300925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45932.673160300925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45932.673160300925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45932.673160300925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45932.673160300925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45932.673160300925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45932.673160300925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45932.673160300925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45932.673160300925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45932.673160300925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45932.673160300925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45932.673160300925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45932.673160300925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45932.673160300925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45932.673160300925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45932.673160300925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45932.673160300925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45932.673160300925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45932.673160300925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45932.673160300925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45932.673160300925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45932.673160300925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45932.673160300925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45932.673160300925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45932.673160300925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45932.673160300925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45932.673160300925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45932.673160300925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45932.673160300925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45932.673160300925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45932.673160300925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45932.673160300925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45932.673160300925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45932.673160300925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45932.673160300925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45932.673160300925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45932.673160300925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45932.673160300925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45932.673160300925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45932.673160300925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45932.673160300925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45932.673160300925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45932.673160300925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45932.673160300925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45932.673160300925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45932.673160300925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45932.673160300925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45932.673160300925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45932.673160300925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45932.673160300925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45932.673160300925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45932.673160300925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45932.673160300925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45932.673160300925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45932.673160300925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45932.673160300925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45932.673160300925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45932.673160300925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45932.673160300925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45932.673160300925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45932.673160300925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45932.673160300925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45932.673160300925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45932.673160300925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45932.673160300925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45932.673160300925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45932.673160300925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45932.673160300925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45932.673160300925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45932.673160300925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45932.673160300925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45932.673160300925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45932.673160300925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45932.673160300925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45932.673160300925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45932.673160300925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45932.673160300925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45932.673160300925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45932.673160300925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45932.673160300925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45932.673160300925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45932.673160300925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45932.673160300925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45932.673160300925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45932.673160300925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45932.673160300925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45932.673160300925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45932.673160300925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45932.673160300925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45932.673160300925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45932.673160300925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45932.673160300925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45932.673160300925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45932.673160300925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45932.673160300925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45932.673160300925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45932.673160300925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45932.673160300925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45932.673160300925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45932.673160300925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45932.673160300925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45932.673160300925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45932.673160300925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45932.673160300925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45932.673160300925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45932.673160300925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45932.673160300925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45932.673160300925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45932.673160300925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45932.673160300925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45932.673160300925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45932.673160300925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45932.673160300925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45932.673160300925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45932.673160300925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45932.673160300925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45932.673160300925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45932.673160300925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45932.673160300925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45932.673160300925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45932.673160300925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45932.673160300925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45932.673160300925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45932.673160300925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45932.673160300925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45932.673160300925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45932.673160300925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45932.673160300925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45932.673160300925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45932.673160300925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45932.673160300925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45932.673160300925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45932.673160300925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45932.673160300925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45932.673160300925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45932.673160300925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45932.673160300925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45932.673160300925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45932.673160300925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45932.673160300925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45932.673160300925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45932.673160300925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45932.673160300925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45932.673160300925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45932.673160300925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45932.673160300925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45932.673160300925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45932.673160300925</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2025-10-02T13:09:43Z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