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44" documentId="13_ncr:1_{F6CB121F-512D-4AA6-A0C1-0FB36C537598}" xr6:coauthVersionLast="47" xr6:coauthVersionMax="47" xr10:uidLastSave="{EB134E0F-126D-4472-8362-5C9534608FD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 i="1" l="1"/>
  <c r="B6" i="6"/>
  <c r="G6" i="6"/>
  <c r="I6" i="6"/>
  <c r="J6" i="6"/>
  <c r="L6" i="6"/>
  <c r="G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J3" i="1"/>
  <c r="J4" i="1"/>
  <c r="J5" i="1"/>
  <c r="J6" i="1"/>
  <c r="J7" i="1"/>
  <c r="J8" i="1"/>
  <c r="J9" i="1"/>
  <c r="J10" i="1"/>
  <c r="J11" i="1"/>
  <c r="J12" i="1"/>
  <c r="J13" i="1"/>
  <c r="J14" i="1"/>
  <c r="J15" i="1"/>
  <c r="J16" i="1"/>
  <c r="J17" i="1"/>
  <c r="J18" i="1"/>
  <c r="J19"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<sst xmlns="http://schemas.openxmlformats.org/spreadsheetml/2006/main" count="178589" uniqueCount="39077">
  <si>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</si>
  <si>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</si>
  <si>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</si>
  <si>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</si>
  <si>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</si>
  <si>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</si>
  <si>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</si>
  <si>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</si>
  <si>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</si>
  <si>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</si>
  <si>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</si>
  <si>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</si>
  <si>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</si>
  <si>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</si>
  <si>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</si>
  <si>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</si>
  <si>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</si>
  <si>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</si>
  <si>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</si>
  <si>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</si>
  <si>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</si>
  <si>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</si>
  <si>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</si>
  <si>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</si>
  <si>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</si>
  <si>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</si>
  <si>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</si>
  <si>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</si>
  <si>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</si>
  <si>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</si>
  <si>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</si>
  <si>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</si>
  <si>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</si>
  <si>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</si>
  <si>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</si>
  <si>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</si>
  <si>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</si>
  <si>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</si>
  <si>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</si>
  <si>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</si>
  <si>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</si>
  <si>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</si>
  <si>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</si>
  <si>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</si>
  <si>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</si>
  <si>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</si>
  <si>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</si>
  <si>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</si>
  <si>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</si>
  <si>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</si>
  <si>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</si>
  <si>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</si>
  <si>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</si>
  <si>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</si>
  <si>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</si>
  <si>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</si>
  <si>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</si>
  <si>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</si>
  <si>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</si>
  <si>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</si>
  <si>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</si>
  <si>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</si>
  <si>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</si>
  <si>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</si>
  <si>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</si>
  <si>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</si>
  <si>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</si>
  <si>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</si>
  <si>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</si>
  <si>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</si>
  <si>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</si>
  <si>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</si>
  <si>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</si>
  <si>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</si>
  <si>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</si>
  <si>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</si>
  <si>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</si>
  <si>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</si>
  <si>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</si>
  <si>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</si>
  <si>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</si>
  <si>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</si>
  <si>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</si>
  <si>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</si>
  <si>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</si>
  <si>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</si>
  <si>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</si>
  <si>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</si>
  <si>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</si>
  <si>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</si>
  <si>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</si>
  <si>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</si>
  <si>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</si>
  <si>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</si>
  <si>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</si>
  <si>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</si>
  <si>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</si>
  <si>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</si>
  <si>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</si>
  <si>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</si>
  <si>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</si>
  <si>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</si>
  <si>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</si>
  <si>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</si>
  <si>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</si>
  <si>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</si>
  <si>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</si>
  <si>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</si>
  <si>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</si>
  <si>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</si>
  <si>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</si>
  <si>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</si>
  <si>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</si>
  <si>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</si>
  <si>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</si>
  <si>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</si>
  <si>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</si>
  <si>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</si>
  <si>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</si>
  <si>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</si>
  <si>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</si>
  <si>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</si>
  <si>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</si>
  <si>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</si>
  <si>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</si>
  <si>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</si>
  <si>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</si>
  <si>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</si>
  <si>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</si>
  <si>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</si>
  <si>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</si>
  <si>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</si>
  <si>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</si>
  <si>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</si>
  <si>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</si>
  <si>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</si>
  <si>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</si>
  <si>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</si>
  <si>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</si>
  <si>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</si>
  <si>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</si>
  <si>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</si>
  <si>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</si>
  <si>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</si>
  <si>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</si>
  <si>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</si>
  <si>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</si>
  <si>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</si>
  <si>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</si>
  <si>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</si>
  <si>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</si>
  <si>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</si>
  <si>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</si>
  <si>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</si>
  <si>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</si>
  <si>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</si>
  <si>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</si>
  <si>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</si>
  <si>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</si>
  <si>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</si>
  <si>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</si>
  <si>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</si>
  <si>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</si>
  <si>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</si>
  <si>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</si>
  <si>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</si>
  <si>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</si>
  <si>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</si>
  <si>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</si>
  <si>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</si>
  <si>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</si>
  <si>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</si>
  <si>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</si>
  <si>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</si>
  <si>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</si>
  <si>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</si>
  <si>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</si>
  <si>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</si>
  <si>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</si>
  <si>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</si>
  <si>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</si>
  <si>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</si>
  <si>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</si>
  <si>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</si>
  <si>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</si>
  <si>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</si>
  <si>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</si>
  <si>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</si>
  <si>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</si>
  <si>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</si>
  <si>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</si>
  <si>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</si>
  <si>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</si>
  <si>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</si>
  <si>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</si>
  <si>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</si>
  <si>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</si>
  <si>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</si>
  <si>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</si>
  <si>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</si>
  <si>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</si>
  <si>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</si>
  <si>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</si>
  <si>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</si>
  <si>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</si>
  <si>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</si>
  <si>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</si>
  <si>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</si>
  <si>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</si>
  <si>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</si>
  <si>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</si>
  <si>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</si>
  <si>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</si>
  <si>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</si>
  <si>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</si>
  <si>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</si>
  <si>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</si>
  <si>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</si>
  <si>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</si>
  <si>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</si>
  <si>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</si>
  <si>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</si>
  <si>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</si>
  <si>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</si>
  <si>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</si>
  <si>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</si>
  <si>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</si>
  <si>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</si>
  <si>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</si>
  <si>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</si>
  <si>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</si>
  <si>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</si>
  <si>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</si>
  <si>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</si>
  <si>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</si>
  <si>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</si>
  <si>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</si>
  <si>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</si>
  <si>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</si>
  <si>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</si>
  <si>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</si>
  <si>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</si>
  <si>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</si>
  <si>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</si>
  <si>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</si>
  <si>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</si>
  <si>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</si>
  <si>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</si>
  <si>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</si>
  <si>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</si>
  <si>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</si>
  <si>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</si>
  <si>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</si>
  <si>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</si>
  <si>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</si>
  <si>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</si>
  <si>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</si>
  <si>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</si>
  <si>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</si>
  <si>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</si>
  <si>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</si>
  <si>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</si>
  <si>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</si>
  <si>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</si>
  <si>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</si>
  <si>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</si>
  <si>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</si>
  <si>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</si>
  <si>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</si>
  <si>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</si>
  <si>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</si>
  <si>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</si>
  <si>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</si>
  <si>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</si>
  <si>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</si>
  <si>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</si>
  <si>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</si>
  <si>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</si>
  <si>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</si>
  <si>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</si>
  <si>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</si>
  <si>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</si>
  <si>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</si>
  <si>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</si>
  <si>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</si>
  <si>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</si>
  <si>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</si>
  <si>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</si>
  <si>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</si>
  <si>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</si>
  <si>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</si>
  <si>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</si>
  <si>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</si>
  <si>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</si>
  <si>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</si>
  <si>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</si>
  <si>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</si>
  <si>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</si>
  <si>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</si>
  <si>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</si>
  <si>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</si>
  <si>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</si>
  <si>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</si>
  <si>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</si>
  <si>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</si>
  <si>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</si>
  <si>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</si>
  <si>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</si>
  <si>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</si>
  <si>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</si>
  <si>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</si>
  <si>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</si>
  <si>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</si>
  <si>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</si>
  <si>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</si>
  <si>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</si>
  <si>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</si>
  <si>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</si>
  <si>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</si>
  <si>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</si>
  <si>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</si>
  <si>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</si>
  <si>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</si>
  <si>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</si>
  <si>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</si>
  <si>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</si>
  <si>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</si>
  <si>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</si>
  <si>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</si>
  <si>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</si>
  <si>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</si>
  <si>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</si>
  <si>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</si>
  <si>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</si>
  <si>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</si>
  <si>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</si>
  <si>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</si>
  <si>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</si>
  <si>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</si>
  <si>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</si>
  <si>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</si>
  <si>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</si>
  <si>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</si>
  <si>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</si>
  <si>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</si>
  <si>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</si>
  <si>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</si>
  <si>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</si>
  <si>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</si>
  <si>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</si>
  <si>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</si>
  <si>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</si>
  <si>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</si>
  <si>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</si>
  <si>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</si>
  <si>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</si>
  <si>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</si>
  <si>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</si>
  <si>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</si>
  <si>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</si>
  <si>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</si>
  <si>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</si>
  <si>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</si>
  <si>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</si>
  <si>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</si>
  <si>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</si>
  <si>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</si>
  <si>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</si>
  <si>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</si>
  <si>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</si>
  <si>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</si>
  <si>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</si>
  <si>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</si>
  <si>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</si>
  <si>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</si>
  <si>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</si>
  <si>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</si>
  <si>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</si>
  <si>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</si>
  <si>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</si>
  <si>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</si>
  <si>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</si>
  <si>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</si>
  <si>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</si>
  <si>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</si>
  <si>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</si>
  <si>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</si>
  <si>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</si>
  <si>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</si>
  <si>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</si>
  <si>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</si>
  <si>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</si>
  <si>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</si>
  <si>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</si>
  <si>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</si>
  <si>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</si>
  <si>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</si>
  <si>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</si>
  <si>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</si>
  <si>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</si>
  <si>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</si>
  <si>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</si>
  <si>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</si>
  <si>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</si>
  <si>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</si>
  <si>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</si>
  <si>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</si>
  <si>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</si>
  <si>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</si>
  <si>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</si>
  <si>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</si>
  <si>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</si>
  <si>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</si>
  <si>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</si>
  <si>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</si>
  <si>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</si>
  <si>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</si>
  <si>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</si>
  <si>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</si>
  <si>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</si>
  <si>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</si>
  <si>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</si>
  <si>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</si>
  <si>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</si>
  <si>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</si>
  <si>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</si>
  <si>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</si>
  <si>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</si>
  <si>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</si>
  <si>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</si>
  <si>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</si>
  <si>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</si>
  <si>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</si>
  <si>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</si>
  <si>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</si>
  <si>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</si>
  <si>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</si>
  <si>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</si>
  <si>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</si>
  <si>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</si>
  <si>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</si>
  <si>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</si>
  <si>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</si>
  <si>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</si>
  <si>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</si>
  <si>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</si>
  <si>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</si>
  <si>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</si>
  <si>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</si>
  <si>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</si>
  <si>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</si>
  <si>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</si>
  <si>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</si>
  <si>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</si>
  <si>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</si>
  <si>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</si>
  <si>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</si>
  <si>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</si>
  <si>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</si>
  <si>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</si>
  <si>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</si>
  <si>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</si>
  <si>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</si>
  <si>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</si>
  <si>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</si>
  <si>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</si>
  <si>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</si>
  <si>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</si>
  <si>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</si>
  <si>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</si>
  <si>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</si>
  <si>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</si>
  <si>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</si>
  <si>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</si>
  <si>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</si>
  <si>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</si>
  <si>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</si>
  <si>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</si>
  <si>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</si>
  <si>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</si>
  <si>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</si>
  <si>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</si>
  <si>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</si>
  <si>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</si>
  <si>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</si>
  <si>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</si>
  <si>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</si>
  <si>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</si>
  <si>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</si>
  <si>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</si>
  <si>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</si>
  <si>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</si>
  <si>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</si>
  <si>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</si>
  <si>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</si>
  <si>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</si>
  <si>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</si>
  <si>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</si>
  <si>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</si>
  <si>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</si>
  <si>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</si>
  <si>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</si>
  <si>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</si>
  <si>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</si>
  <si>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</si>
  <si>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</si>
  <si>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</si>
  <si>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</si>
  <si>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</si>
  <si>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</si>
  <si>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</si>
  <si>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</si>
  <si>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</si>
  <si>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</si>
  <si>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</si>
  <si>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</si>
  <si>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</si>
  <si>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</si>
  <si>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</si>
  <si>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</si>
  <si>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</si>
  <si>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</si>
  <si>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</si>
  <si>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</si>
  <si>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</si>
  <si>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</si>
  <si>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</si>
  <si>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</si>
  <si>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</si>
  <si>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</si>
  <si>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</si>
  <si>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</si>
  <si>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</si>
  <si>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</si>
  <si>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</si>
  <si>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</si>
  <si>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</si>
  <si>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</si>
  <si>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</si>
  <si>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</si>
  <si>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</si>
  <si>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</si>
  <si>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</si>
  <si>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</si>
  <si>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</si>
  <si>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</si>
  <si>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</si>
  <si>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</si>
  <si>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</si>
  <si>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</si>
  <si>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</si>
  <si>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</si>
  <si>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</si>
  <si>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</si>
  <si>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</si>
  <si>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</si>
  <si>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</si>
  <si>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</si>
  <si>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</si>
  <si>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</si>
  <si>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</si>
  <si>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</si>
  <si>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</si>
  <si>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</si>
  <si>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</si>
  <si>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</si>
  <si>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</si>
  <si>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</si>
  <si>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</si>
  <si>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</si>
  <si>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</si>
  <si>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</si>
  <si>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</si>
  <si>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</si>
  <si>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</si>
  <si>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</si>
  <si>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</si>
  <si>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</si>
  <si>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</si>
  <si>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</si>
  <si>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</si>
  <si>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</si>
  <si>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</si>
  <si>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</si>
  <si>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</si>
  <si>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</si>
  <si>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</si>
  <si>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</si>
  <si>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</si>
  <si>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</si>
  <si>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</si>
  <si>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</si>
  <si>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</si>
  <si>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</si>
  <si>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</si>
  <si>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</si>
  <si>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</si>
  <si>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</si>
  <si>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</si>
  <si>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</si>
  <si>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</si>
  <si>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</si>
  <si>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</si>
  <si>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</si>
  <si>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</si>
  <si>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</si>
  <si>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</si>
  <si>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</si>
  <si>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</si>
  <si>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</si>
  <si>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</si>
  <si>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</si>
  <si>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</si>
  <si>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</si>
  <si>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</si>
  <si>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</si>
  <si>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</si>
  <si>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</si>
  <si>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</si>
  <si>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</si>
  <si>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</si>
  <si>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</si>
  <si>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</si>
  <si>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</si>
  <si>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</si>
  <si>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</si>
  <si>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</si>
  <si>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</si>
  <si>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</si>
  <si>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</si>
  <si>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</si>
  <si>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</si>
  <si>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</si>
  <si>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</si>
  <si>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</si>
  <si>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</si>
  <si>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</si>
  <si>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</si>
  <si>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</si>
  <si>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</si>
  <si>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</si>
  <si>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</si>
  <si>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</si>
  <si>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</si>
  <si>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</si>
  <si>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</si>
  <si>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</si>
  <si>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</si>
  <si>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</si>
  <si>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</si>
  <si>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</si>
  <si>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</si>
  <si>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</si>
  <si>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</si>
  <si>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</si>
  <si>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</si>
  <si>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</si>
  <si>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</si>
  <si>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</si>
  <si>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</si>
  <si>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</si>
  <si>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</si>
  <si>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</si>
  <si>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</si>
  <si>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</si>
  <si>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</si>
  <si>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</si>
  <si>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</si>
  <si>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</si>
  <si>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</si>
  <si>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</si>
  <si>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</si>
  <si>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</si>
  <si>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</si>
  <si>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</si>
  <si>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</si>
  <si>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</si>
  <si>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</si>
  <si>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</si>
  <si>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</si>
  <si>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</si>
  <si>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</si>
  <si>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</si>
  <si>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</si>
  <si>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</si>
  <si>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</si>
  <si>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</si>
  <si>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</si>
  <si>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</si>
  <si>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</si>
  <si>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</si>
  <si>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</si>
  <si>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</si>
  <si>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</si>
  <si>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</si>
  <si>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</si>
  <si>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</si>
  <si>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</si>
  <si>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</si>
  <si>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</si>
  <si>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</si>
  <si>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</si>
  <si>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</si>
  <si>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</si>
  <si>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</si>
  <si>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</si>
  <si>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</si>
  <si>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</si>
  <si>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</si>
  <si>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</si>
  <si>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</si>
  <si>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</si>
  <si>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</si>
  <si>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</si>
  <si>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</si>
  <si>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</si>
  <si>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</si>
  <si>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</si>
  <si>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</si>
  <si>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</si>
  <si>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</si>
  <si>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</si>
  <si>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</si>
  <si>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</si>
  <si>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</si>
  <si>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</si>
  <si>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</si>
  <si>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</si>
  <si>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</si>
  <si>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</si>
  <si>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</si>
  <si>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</si>
  <si>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</si>
  <si>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</si>
  <si>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</si>
  <si>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</si>
  <si>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</si>
  <si>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</si>
  <si>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</si>
  <si>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</si>
  <si>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</si>
  <si>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</si>
  <si>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</si>
  <si>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</si>
  <si>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</si>
  <si>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</si>
  <si>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</si>
  <si>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</si>
  <si>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</si>
  <si>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</si>
  <si>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</si>
  <si>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</si>
  <si>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</si>
  <si>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</si>
  <si>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</si>
  <si>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</si>
  <si>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</si>
  <si>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</si>
  <si>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</si>
  <si>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</si>
  <si>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</si>
  <si>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</si>
  <si>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</si>
  <si>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</si>
  <si>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</si>
  <si>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</si>
  <si>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</si>
  <si>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</si>
  <si>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</si>
  <si>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</si>
  <si>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</si>
  <si>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</si>
  <si>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</si>
  <si>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</si>
  <si>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</si>
  <si>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</si>
  <si>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</si>
  <si>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</si>
  <si>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</si>
  <si>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</si>
  <si>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</si>
  <si>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</si>
  <si>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</si>
  <si>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</si>
  <si>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</si>
  <si>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</si>
  <si>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</si>
  <si>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</si>
  <si>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</si>
  <si>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</si>
  <si>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</si>
  <si>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</si>
  <si>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</si>
  <si>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</si>
  <si>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</si>
  <si>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</si>
  <si>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</si>
  <si>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</si>
  <si>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</si>
  <si>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</si>
  <si>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</si>
  <si>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</si>
  <si>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</si>
  <si>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</si>
  <si>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</si>
  <si>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</si>
  <si>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</si>
  <si>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</si>
  <si>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</si>
  <si>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</si>
  <si>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</si>
  <si>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</si>
  <si>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</si>
  <si>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</si>
  <si>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</si>
  <si>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</si>
  <si>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</si>
  <si>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</si>
  <si>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</si>
  <si>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</si>
  <si>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</si>
  <si>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</si>
  <si>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</si>
  <si>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</si>
  <si>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</si>
  <si>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</si>
  <si>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</si>
  <si>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</si>
  <si>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</si>
  <si>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</si>
  <si>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</si>
  <si>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</si>
  <si>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</si>
  <si>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</si>
  <si>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</si>
  <si>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</si>
  <si>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</si>
  <si>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</si>
  <si>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</si>
  <si>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</si>
  <si>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</si>
  <si>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</si>
  <si>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</si>
  <si>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</si>
  <si>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</si>
  <si>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</si>
  <si>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</si>
  <si>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</si>
  <si>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</si>
  <si>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</si>
  <si>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</si>
  <si>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</si>
  <si>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</si>
  <si>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</si>
  <si>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</si>
  <si>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</si>
  <si>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</si>
  <si>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</si>
  <si>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</si>
  <si>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</si>
  <si>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</si>
  <si>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</si>
  <si>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</si>
  <si>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</si>
  <si>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</si>
  <si>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</si>
  <si>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</si>
  <si>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</si>
  <si>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</si>
  <si>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</si>
  <si>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</si>
  <si>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</si>
  <si>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</si>
  <si>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</si>
  <si>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</si>
  <si>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</si>
  <si>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</si>
  <si>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</si>
  <si>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</si>
  <si>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</si>
  <si>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</si>
  <si>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</si>
  <si>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</si>
  <si>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</si>
  <si>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</si>
  <si>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</si>
  <si>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</si>
  <si>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</si>
  <si>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</si>
  <si>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</si>
  <si>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</si>
  <si>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</si>
  <si>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</si>
  <si>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</si>
  <si>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</si>
  <si>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</si>
  <si>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</si>
  <si>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</si>
  <si>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</si>
  <si>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</si>
  <si>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</si>
  <si>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</si>
  <si>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</si>
  <si>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</si>
  <si>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</si>
  <si>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</si>
  <si>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</si>
  <si>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</si>
  <si>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</si>
  <si>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</si>
  <si>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</si>
  <si>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</si>
  <si>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</si>
  <si>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</si>
  <si>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</si>
  <si>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</si>
  <si>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</si>
  <si>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</si>
  <si>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</si>
  <si>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</si>
  <si>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</si>
  <si>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</si>
  <si>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</si>
  <si>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</si>
  <si>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</si>
  <si>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</si>
  <si>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</si>
  <si>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</si>
  <si>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</si>
  <si>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</si>
  <si>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</si>
  <si>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</si>
  <si>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</si>
  <si>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</si>
  <si>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</si>
  <si>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</si>
  <si>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</si>
  <si>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</si>
  <si>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</si>
  <si>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</si>
  <si>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</si>
  <si>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</si>
  <si>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</si>
  <si>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</si>
  <si>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</si>
  <si>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</si>
  <si>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</si>
  <si>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</si>
  <si>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</si>
  <si>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</si>
  <si>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</si>
  <si>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</si>
  <si>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</si>
  <si>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</si>
  <si>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</si>
  <si>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</si>
  <si>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</si>
  <si>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</si>
  <si>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</si>
  <si>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</si>
  <si>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</si>
  <si>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</si>
  <si>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</si>
  <si>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</si>
  <si>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</si>
  <si>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</si>
  <si>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</si>
  <si>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</si>
  <si>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</si>
  <si>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</si>
  <si>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</si>
  <si>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</si>
  <si>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</si>
  <si>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</si>
  <si>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</si>
  <si>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</si>
  <si>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</si>
  <si>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</si>
  <si>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</si>
  <si>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</si>
  <si>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</si>
  <si>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</si>
  <si>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</si>
  <si>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</si>
  <si>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</si>
  <si>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</si>
  <si>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</si>
  <si>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</si>
  <si>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</si>
  <si>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</si>
  <si>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</si>
  <si>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</si>
  <si>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</si>
  <si>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</si>
  <si>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</si>
  <si>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</si>
  <si>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</si>
  <si>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</si>
  <si>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</si>
  <si>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</si>
  <si>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</si>
  <si>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</si>
  <si>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</si>
  <si>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</si>
  <si>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</si>
  <si>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</si>
  <si>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</si>
  <si>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</si>
  <si>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</si>
  <si>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</si>
  <si>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</si>
  <si>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</si>
  <si>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</si>
  <si>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</si>
  <si>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</si>
  <si>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</si>
  <si>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</si>
  <si>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</si>
  <si>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</si>
  <si>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</si>
  <si>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</si>
  <si>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</si>
  <si>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</si>
  <si>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</si>
  <si>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</si>
  <si>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</si>
  <si>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</si>
  <si>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</si>
  <si>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</si>
  <si>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</si>
  <si>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</si>
  <si>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</si>
  <si>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</si>
  <si>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</si>
  <si>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</si>
  <si>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</si>
  <si>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</si>
  <si>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</si>
  <si>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</si>
  <si>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</si>
  <si>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</si>
  <si>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</si>
  <si>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</si>
  <si>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</si>
  <si>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</si>
  <si>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</si>
  <si>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</si>
  <si>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</si>
  <si>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</si>
  <si>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</si>
  <si>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</si>
  <si>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</si>
  <si>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</si>
  <si>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</si>
  <si>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</si>
  <si>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</si>
  <si>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</si>
  <si>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</si>
  <si>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</si>
  <si>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</si>
  <si>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</si>
  <si>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</si>
  <si>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</si>
  <si>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</si>
  <si>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</si>
  <si>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</si>
  <si>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</si>
  <si>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</si>
  <si>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</si>
  <si>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</si>
  <si>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</si>
  <si>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</si>
  <si>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</si>
  <si>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</si>
  <si>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</si>
  <si>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</si>
  <si>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</si>
  <si>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</si>
  <si>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</si>
  <si>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</si>
  <si>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</si>
  <si>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</si>
  <si>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</si>
  <si>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</si>
  <si>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</si>
  <si>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</si>
  <si>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</si>
  <si>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</si>
  <si>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</si>
  <si>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</si>
  <si>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</si>
  <si>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</si>
  <si>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</si>
  <si>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</si>
  <si>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</si>
  <si>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</si>
  <si>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</si>
  <si>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</si>
  <si>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</si>
  <si>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</si>
  <si>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</si>
  <si>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</si>
  <si>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</si>
  <si>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</si>
  <si>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</si>
  <si>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</si>
  <si>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</si>
  <si>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</si>
  <si>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</si>
  <si>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</si>
  <si>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</si>
  <si>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</si>
  <si>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</si>
  <si>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</si>
  <si>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</si>
  <si>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</si>
  <si>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</si>
  <si>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</si>
  <si>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</si>
  <si>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</si>
  <si>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</si>
  <si>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</si>
  <si>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</si>
  <si>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</si>
  <si>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</si>
  <si>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</si>
  <si>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</si>
  <si>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</si>
  <si>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</si>
  <si>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</si>
  <si>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</si>
  <si>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</si>
  <si>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</si>
  <si>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</si>
  <si>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</si>
  <si>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</si>
  <si>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</si>
  <si>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</si>
  <si>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</si>
  <si>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</si>
  <si>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</si>
  <si>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</si>
  <si>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</si>
  <si>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</si>
  <si>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</si>
  <si>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</si>
  <si>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</si>
  <si>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</si>
  <si>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</si>
  <si>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</si>
  <si>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</si>
  <si>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</si>
  <si>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</si>
  <si>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</si>
  <si>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</si>
  <si>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</si>
  <si>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</si>
  <si>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</si>
  <si>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</si>
  <si>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</si>
  <si>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</si>
  <si>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</si>
  <si>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</si>
  <si>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</si>
  <si>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</si>
  <si>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</si>
  <si>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</si>
  <si>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</si>
  <si>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</si>
  <si>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</si>
  <si>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</si>
  <si>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</si>
  <si>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</si>
  <si>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</si>
  <si>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</si>
  <si>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</si>
  <si>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</si>
  <si>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</si>
  <si>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</si>
  <si>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</si>
  <si>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</si>
  <si>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</si>
  <si>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</si>
  <si>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</si>
  <si>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</si>
  <si>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</si>
  <si>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</si>
  <si>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</si>
  <si>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</si>
  <si>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</si>
  <si>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</si>
  <si>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</si>
  <si>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</si>
  <si>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</si>
  <si>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</si>
  <si>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</si>
  <si>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</si>
  <si>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</si>
  <si>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</si>
  <si>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</si>
  <si>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</si>
  <si>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</si>
  <si>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</si>
  <si>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</si>
  <si>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</si>
  <si>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</si>
  <si>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</si>
  <si>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</si>
  <si>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</si>
  <si>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</si>
  <si>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</si>
  <si>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</si>
  <si>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</si>
  <si>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</si>
  <si>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</si>
  <si>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</si>
  <si>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</si>
  <si>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</si>
  <si>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</si>
  <si>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</si>
  <si>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</si>
  <si>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</si>
  <si>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</si>
  <si>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</si>
  <si>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</si>
  <si>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</si>
  <si>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</si>
  <si>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</si>
  <si>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</si>
  <si>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</si>
  <si>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</si>
  <si>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</si>
  <si>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</si>
  <si>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</si>
  <si>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</si>
  <si>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</si>
  <si>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</si>
  <si>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</si>
  <si>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</si>
  <si>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</si>
  <si>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</si>
  <si>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</si>
  <si>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</si>
  <si>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</si>
  <si>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</si>
  <si>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</si>
  <si>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</si>
  <si>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</si>
  <si>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</si>
  <si>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</si>
  <si>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</si>
  <si>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</si>
  <si>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</si>
  <si>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</si>
  <si>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</si>
  <si>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</si>
  <si>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</si>
  <si>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</si>
  <si>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</si>
  <si>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</si>
  <si>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</si>
  <si>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</si>
  <si>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</si>
  <si>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</si>
  <si>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</si>
  <si>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</si>
  <si>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</si>
  <si>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</si>
  <si>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</si>
  <si>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</si>
  <si>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</si>
  <si>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</si>
  <si>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</si>
  <si>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</si>
  <si>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</si>
  <si>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</si>
  <si>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</si>
  <si>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</si>
  <si>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</si>
  <si>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</si>
  <si>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</si>
  <si>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</si>
  <si>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</si>
  <si>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</si>
  <si>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</si>
  <si>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</si>
  <si>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</si>
  <si>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</si>
  <si>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</si>
  <si>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</si>
  <si>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</si>
  <si>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</si>
  <si>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</si>
  <si>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</si>
  <si>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</si>
  <si>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</si>
  <si>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</si>
  <si>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</si>
  <si>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</si>
  <si>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</si>
  <si>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</si>
  <si>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</si>
  <si>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</si>
  <si>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</si>
  <si>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</si>
  <si>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</si>
  <si>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</si>
  <si>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</si>
  <si>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</si>
  <si>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</si>
  <si>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</si>
  <si>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</si>
  <si>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</si>
  <si>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</si>
  <si>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</si>
  <si>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</si>
  <si>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</si>
  <si>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</si>
  <si>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</si>
  <si>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</si>
  <si>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</si>
  <si>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</si>
  <si>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</si>
  <si>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</si>
  <si>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</si>
  <si>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</si>
  <si>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</si>
  <si>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</si>
  <si>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</si>
  <si>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</si>
  <si>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</si>
  <si>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</si>
  <si>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</si>
  <si>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</si>
  <si>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</si>
  <si>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</si>
  <si>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</si>
  <si>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</si>
  <si>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</si>
  <si>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</si>
  <si>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</si>
  <si>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</si>
  <si>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</si>
  <si>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</si>
  <si>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</si>
  <si>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</si>
  <si>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</si>
  <si>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</si>
  <si>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</si>
  <si>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</si>
  <si>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</si>
  <si>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</si>
  <si>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</si>
  <si>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</si>
  <si>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</si>
  <si>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</si>
  <si>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</si>
  <si>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</si>
  <si>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</si>
  <si>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</si>
  <si>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</si>
  <si>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</si>
  <si>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</si>
  <si>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</si>
  <si>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</si>
  <si>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</si>
  <si>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</si>
  <si>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</si>
  <si>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</si>
  <si>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</si>
  <si>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</si>
  <si>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</si>
  <si>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</si>
  <si>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</si>
  <si>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</si>
  <si>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</si>
  <si>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</si>
  <si>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</si>
  <si>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</si>
  <si>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</si>
  <si>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</si>
  <si>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</si>
  <si>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</si>
  <si>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</si>
  <si>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</si>
  <si>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</si>
  <si>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</si>
  <si>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</si>
  <si>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</si>
  <si>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</si>
  <si>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</si>
  <si>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</si>
  <si>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</si>
  <si>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</si>
  <si>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</si>
  <si>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</si>
  <si>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</si>
  <si>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</si>
  <si>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</si>
  <si>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</si>
  <si>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</si>
  <si>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</si>
  <si>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</si>
  <si>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</si>
  <si>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</si>
  <si>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</si>
  <si>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</si>
  <si>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</si>
  <si>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</si>
  <si>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</si>
  <si>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</si>
  <si>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</si>
  <si>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</si>
  <si>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</si>
  <si>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</si>
  <si>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</si>
  <si>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</si>
  <si>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</si>
  <si>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</si>
  <si>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</si>
  <si>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</si>
  <si>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</si>
  <si>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</si>
  <si>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</si>
  <si>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</si>
  <si>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</si>
  <si>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</si>
  <si>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</si>
  <si>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</si>
  <si>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</si>
  <si>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</si>
  <si>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</si>
  <si>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</si>
  <si>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</si>
  <si>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</si>
  <si>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</si>
  <si>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</si>
  <si>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</si>
  <si>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</si>
  <si>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</si>
  <si>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</si>
  <si>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</si>
  <si>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</si>
  <si>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</si>
  <si>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</si>
  <si>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</si>
  <si>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</si>
  <si>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</si>
  <si>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</si>
  <si>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</si>
  <si>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</si>
  <si>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</si>
  <si>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</si>
  <si>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</si>
  <si>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</si>
  <si>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</si>
  <si>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</si>
  <si>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</si>
  <si>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</si>
  <si>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</si>
  <si>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</si>
  <si>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</si>
  <si>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</si>
  <si>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</si>
  <si>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</si>
  <si>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</si>
  <si>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</si>
  <si>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</si>
  <si>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</si>
  <si>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</si>
  <si>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</si>
  <si>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</si>
  <si>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</si>
  <si>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</si>
  <si>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</si>
  <si>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</si>
  <si>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</si>
  <si>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</si>
  <si>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</si>
  <si>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</si>
  <si>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</si>
  <si>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</si>
  <si>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</si>
  <si>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</si>
  <si>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</si>
  <si>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</si>
  <si>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</si>
  <si>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</si>
  <si>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</si>
  <si>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</si>
  <si>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</si>
  <si>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</si>
  <si>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</si>
  <si>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</si>
  <si>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</si>
  <si>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</si>
  <si>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</si>
  <si>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</si>
  <si>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</si>
  <si>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</si>
  <si>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</si>
  <si>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</si>
  <si>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</si>
  <si>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</si>
  <si>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</si>
  <si>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</si>
  <si>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</si>
  <si>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</si>
  <si>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</si>
  <si>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</si>
  <si>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</si>
  <si>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</si>
  <si>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</si>
  <si>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</si>
  <si>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</si>
  <si>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</si>
  <si>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</si>
  <si>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</si>
  <si>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</si>
  <si>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</si>
  <si>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</si>
  <si>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</si>
  <si>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</si>
  <si>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</si>
  <si>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</si>
  <si>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</si>
  <si>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</si>
  <si>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</si>
  <si>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</si>
  <si>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</si>
  <si>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</si>
  <si>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</si>
  <si>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</si>
  <si>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</si>
  <si>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</si>
  <si>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</si>
  <si>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</si>
  <si>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</si>
  <si>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</si>
  <si>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</si>
  <si>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</si>
  <si>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</si>
  <si>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</si>
  <si>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</si>
  <si>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</si>
  <si>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</si>
  <si>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</si>
  <si>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</si>
  <si>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</si>
  <si>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</si>
  <si>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</si>
  <si>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</si>
  <si>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</si>
  <si>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</si>
  <si>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</si>
  <si>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</si>
  <si>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</si>
  <si>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</si>
  <si>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</si>
  <si>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</si>
  <si>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</si>
  <si>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</si>
  <si>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</si>
  <si>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</si>
  <si>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</si>
  <si>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</si>
  <si>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</si>
  <si>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</si>
  <si>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</si>
  <si>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</si>
  <si>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</si>
  <si>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</si>
  <si>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</si>
  <si>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</si>
  <si>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</si>
  <si>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</si>
  <si>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</si>
  <si>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</si>
  <si>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</si>
  <si>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</si>
  <si>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</si>
  <si>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</si>
  <si>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</si>
  <si>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</si>
  <si>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</si>
  <si>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</si>
  <si>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</si>
  <si>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</si>
  <si>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</si>
  <si>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</si>
  <si>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</si>
  <si>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</si>
  <si>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</si>
  <si>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</si>
  <si>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</si>
  <si>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</si>
  <si>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</si>
  <si>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</si>
  <si>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</si>
  <si>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</si>
  <si>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</si>
  <si>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</si>
  <si>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</si>
  <si>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</si>
  <si>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</si>
  <si>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</si>
  <si>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</si>
  <si>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</si>
  <si>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</si>
  <si>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</si>
  <si>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</si>
  <si>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</si>
  <si>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</si>
  <si>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</si>
  <si>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</si>
  <si>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</si>
  <si>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</si>
  <si>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</si>
  <si>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</si>
  <si>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</si>
  <si>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</si>
  <si>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</si>
  <si>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</si>
  <si>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</si>
  <si>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</si>
  <si>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</si>
  <si>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</si>
  <si>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</si>
  <si>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</si>
  <si>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</si>
  <si>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</si>
  <si>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</si>
  <si>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</si>
  <si>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</si>
  <si>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</si>
  <si>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</si>
  <si>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</si>
  <si>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</si>
  <si>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</si>
  <si>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</si>
  <si>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</si>
  <si>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</si>
  <si>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</si>
  <si>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</si>
  <si>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</si>
  <si>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</si>
  <si>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</si>
  <si>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</si>
  <si>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</si>
  <si>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</si>
  <si>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</si>
  <si>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</si>
  <si>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</si>
  <si>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</si>
  <si>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</si>
  <si>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</si>
  <si>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</si>
  <si>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</si>
  <si>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</si>
  <si>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</si>
  <si>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</si>
  <si>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</si>
  <si>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</si>
  <si>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</si>
  <si>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</si>
  <si>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</si>
  <si>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</si>
  <si>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</si>
  <si>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</si>
  <si>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</si>
  <si>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</si>
  <si>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</si>
  <si>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</si>
  <si>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</si>
  <si>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</si>
  <si>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</si>
  <si>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</si>
  <si>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</si>
  <si>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</si>
  <si>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</si>
  <si>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</si>
  <si>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</si>
  <si>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</si>
  <si>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</si>
  <si>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</si>
  <si>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</si>
  <si>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</si>
  <si>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</si>
  <si>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</si>
  <si>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</si>
  <si>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</si>
  <si>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</si>
  <si>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</si>
  <si>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</si>
  <si>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</si>
  <si>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</si>
  <si>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</si>
  <si>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</si>
  <si>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</si>
  <si>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</si>
  <si>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</si>
  <si>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</si>
  <si>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</si>
  <si>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</si>
  <si>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</si>
  <si>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</si>
  <si>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</si>
  <si>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</si>
  <si>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</si>
  <si>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</si>
  <si>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</si>
  <si>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</si>
  <si>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</si>
  <si>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</si>
  <si>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</si>
  <si>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</si>
  <si>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</si>
  <si>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</si>
  <si>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</si>
  <si>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</si>
  <si>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</si>
  <si>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</si>
  <si>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</si>
  <si>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</si>
  <si>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</si>
  <si>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</si>
  <si>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</si>
  <si>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</si>
  <si>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</si>
  <si>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</si>
  <si>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</si>
  <si>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</si>
  <si>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</si>
  <si>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</si>
  <si>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</si>
  <si>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</si>
  <si>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</si>
  <si>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</si>
  <si>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</si>
  <si>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</si>
  <si>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</si>
  <si>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</si>
  <si>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</si>
  <si>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</si>
  <si>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</si>
  <si>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</si>
  <si>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</si>
  <si>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</si>
  <si>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</si>
  <si>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</si>
  <si>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</si>
  <si>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</si>
  <si>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</si>
  <si>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</si>
  <si>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</si>
  <si>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</si>
  <si>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</si>
  <si>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</si>
  <si>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</si>
  <si>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</si>
  <si>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</si>
  <si>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</si>
  <si>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</si>
  <si>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</si>
  <si>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</si>
  <si>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</si>
  <si>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</si>
  <si>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</si>
  <si>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</si>
  <si>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</si>
  <si>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</si>
  <si>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</si>
  <si>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</si>
  <si>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</si>
  <si>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</si>
  <si>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</si>
  <si>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</si>
  <si>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</si>
  <si>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</si>
  <si>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</si>
  <si>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</si>
  <si>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</si>
  <si>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</si>
  <si>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</si>
  <si>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</si>
  <si>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</si>
  <si>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</si>
  <si>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</si>
  <si>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</si>
  <si>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</si>
  <si>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</si>
  <si>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</si>
  <si>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</si>
  <si>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</si>
  <si>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</si>
  <si>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</si>
  <si>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</si>
  <si>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</si>
  <si>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</si>
  <si>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</si>
  <si>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</si>
  <si>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</si>
  <si>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</si>
  <si>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</si>
  <si>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</si>
  <si>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</si>
  <si>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</si>
  <si>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</si>
  <si>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</si>
  <si>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</si>
  <si>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</si>
  <si>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</si>
  <si>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</si>
  <si>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</si>
  <si>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</si>
  <si>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</si>
  <si>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</si>
  <si>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</si>
  <si>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</si>
  <si>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</si>
  <si>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</si>
  <si>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</si>
  <si>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</si>
  <si>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</si>
  <si>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</si>
  <si>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</si>
  <si>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</si>
  <si>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</si>
  <si>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</si>
  <si>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</si>
  <si>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</si>
  <si>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</si>
  <si>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</si>
  <si>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</si>
  <si>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</si>
  <si>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</si>
  <si>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</si>
  <si>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</si>
  <si>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</si>
  <si>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</si>
  <si>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</si>
  <si>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</si>
  <si>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</si>
  <si>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</si>
  <si>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</si>
  <si>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</si>
  <si>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</si>
  <si>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</si>
  <si>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</si>
  <si>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</si>
  <si>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</si>
  <si>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</si>
  <si>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</si>
  <si>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</si>
  <si>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</si>
  <si>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</si>
  <si>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</si>
  <si>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</si>
  <si>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</si>
  <si>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</si>
  <si>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</si>
  <si>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</si>
  <si>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</si>
  <si>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</si>
  <si>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</si>
  <si>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</si>
  <si>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</si>
  <si>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</si>
  <si>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</si>
  <si>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</si>
  <si>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</si>
  <si>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</si>
  <si>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</si>
  <si>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</si>
  <si>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</si>
  <si>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</si>
  <si>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</si>
  <si>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</si>
  <si>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</si>
  <si>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</si>
  <si>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</si>
  <si>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</si>
  <si>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</si>
  <si>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</si>
  <si>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</si>
  <si>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</si>
  <si>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</si>
  <si>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</si>
  <si>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</si>
  <si>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</si>
  <si>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</si>
  <si>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</si>
  <si>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</si>
  <si>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</si>
  <si>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</si>
  <si>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</si>
  <si>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</si>
  <si>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</si>
  <si>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</si>
  <si>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</si>
  <si>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</si>
  <si>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</si>
  <si>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</si>
  <si>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</si>
  <si>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</si>
  <si>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</si>
  <si>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</si>
  <si>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</si>
  <si>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</si>
  <si>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</si>
  <si>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</si>
  <si>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</si>
  <si>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</si>
  <si>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</si>
  <si>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</si>
  <si>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</si>
  <si>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</si>
  <si>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</si>
  <si>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</si>
  <si>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</si>
  <si>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</si>
  <si>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</si>
  <si>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</si>
  <si>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</si>
  <si>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</si>
  <si>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</si>
  <si>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</si>
  <si>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</si>
  <si>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</si>
  <si>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</si>
  <si>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</si>
  <si>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</si>
  <si>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</si>
  <si>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</si>
  <si>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</si>
  <si>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</si>
  <si>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</si>
  <si>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</si>
  <si>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</si>
  <si>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</si>
  <si>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</si>
  <si>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</si>
  <si>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</si>
  <si>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</si>
  <si>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</si>
  <si>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</si>
  <si>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</si>
  <si>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</si>
  <si>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</si>
  <si>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</si>
  <si>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</si>
  <si>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</si>
  <si>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</si>
  <si>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</si>
  <si>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</si>
  <si>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</si>
  <si>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</si>
  <si>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</si>
  <si>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</si>
  <si>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</si>
  <si>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</si>
  <si>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</si>
  <si>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</si>
  <si>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</si>
  <si>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</si>
  <si>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</si>
  <si>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</si>
  <si>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</si>
  <si>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</si>
  <si>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</si>
  <si>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</si>
  <si>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</si>
  <si>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</si>
  <si>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</si>
  <si>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</si>
  <si>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</si>
  <si>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</si>
  <si>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</si>
  <si>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</si>
  <si>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</si>
  <si>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</si>
  <si>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</si>
  <si>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</si>
  <si>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</si>
  <si>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</si>
  <si>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</si>
  <si>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</si>
  <si>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</si>
  <si>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</si>
  <si>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</si>
  <si>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</si>
  <si>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</si>
  <si>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</si>
  <si>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</si>
  <si>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</si>
  <si>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</si>
  <si>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</si>
  <si>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</si>
  <si>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</si>
  <si>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</si>
  <si>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</si>
  <si>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</si>
  <si>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</si>
  <si>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</si>
  <si>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</si>
  <si>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</si>
  <si>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</si>
  <si>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</si>
  <si>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</si>
  <si>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</si>
  <si>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</si>
  <si>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</si>
  <si>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</si>
  <si>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</si>
  <si>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</si>
  <si>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</si>
  <si>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</si>
  <si>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</si>
  <si>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</si>
  <si>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</si>
  <si>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</si>
  <si>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</si>
  <si>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</si>
  <si>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</si>
  <si>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</si>
  <si>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</si>
  <si>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</si>
  <si>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</si>
  <si>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</si>
  <si>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</si>
  <si>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</si>
  <si>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</si>
  <si>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</si>
  <si>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</si>
  <si>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</si>
  <si>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</si>
  <si>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</si>
  <si>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</si>
  <si>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</si>
  <si>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</si>
  <si>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</si>
  <si>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</si>
  <si>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</si>
  <si>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</si>
  <si>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</si>
  <si>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</si>
  <si>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</si>
  <si>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</si>
  <si>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</si>
  <si>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</si>
  <si>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</si>
  <si>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</si>
  <si>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</si>
  <si>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</si>
  <si>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</si>
  <si>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</si>
  <si>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</si>
  <si>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</si>
  <si>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</si>
  <si>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</si>
  <si>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</si>
  <si>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</si>
  <si>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</si>
  <si>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</si>
  <si>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</si>
  <si>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</si>
  <si>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</si>
  <si>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</si>
  <si>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</si>
  <si>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</si>
  <si>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</si>
  <si>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</si>
  <si>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</si>
  <si>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</si>
  <si>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</si>
  <si>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</si>
  <si>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</si>
  <si>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</si>
  <si>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</si>
  <si>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</si>
  <si>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</si>
  <si>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</si>
  <si>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</si>
  <si>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</si>
  <si>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</si>
  <si>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</si>
  <si>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</si>
  <si>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</si>
  <si>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</si>
  <si>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</si>
  <si>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</si>
  <si>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</si>
  <si>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</si>
  <si>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</si>
  <si>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</si>
  <si>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</si>
  <si>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</si>
  <si>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</si>
  <si>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</si>
  <si>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</si>
  <si>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</si>
  <si>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</si>
  <si>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</si>
  <si>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</si>
  <si>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</si>
  <si>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</si>
  <si>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</si>
  <si>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</si>
  <si>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</si>
  <si>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</si>
  <si>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</si>
  <si>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</si>
  <si>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</si>
  <si>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</si>
  <si>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</si>
  <si>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</si>
  <si>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</si>
  <si>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</si>
  <si>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</si>
  <si>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</si>
  <si>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</si>
  <si>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</si>
  <si>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</si>
  <si>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</si>
  <si>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</si>
  <si>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</si>
  <si>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</si>
  <si>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</si>
  <si>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</si>
  <si>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</si>
  <si>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</si>
  <si>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</si>
  <si>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</si>
  <si>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</si>
  <si>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</si>
  <si>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</si>
  <si>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</si>
  <si>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</si>
  <si>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</si>
  <si>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</si>
  <si>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</si>
  <si>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</si>
  <si>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</si>
  <si>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</si>
  <si>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</si>
  <si>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</si>
  <si>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</si>
  <si>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</si>
  <si>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</si>
  <si>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</si>
  <si>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</si>
  <si>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</si>
  <si>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</si>
  <si>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</si>
  <si>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</si>
  <si>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</si>
  <si>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</si>
  <si>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</si>
  <si>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</si>
  <si>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</si>
  <si>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</si>
  <si>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</si>
  <si>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</si>
  <si>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</si>
  <si>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</si>
  <si>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</si>
  <si>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</si>
  <si>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</si>
  <si>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</si>
  <si>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</si>
  <si>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</si>
  <si>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</si>
  <si>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</si>
  <si>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</si>
  <si>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</si>
  <si>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</si>
  <si>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</si>
  <si>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</si>
  <si>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</si>
  <si>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</si>
  <si>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</si>
  <si>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</si>
  <si>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</si>
  <si>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</si>
  <si>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</si>
  <si>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</si>
  <si>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</si>
  <si>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</si>
  <si>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</si>
  <si>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</si>
  <si>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</si>
  <si>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</si>
  <si>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</si>
  <si>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</si>
  <si>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</si>
  <si>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</si>
  <si>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</si>
  <si>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</si>
  <si>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</si>
  <si>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</si>
  <si>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</si>
  <si>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</si>
  <si>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</si>
  <si>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</si>
  <si>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</si>
  <si>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</si>
  <si>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</si>
  <si>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</si>
  <si>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</si>
  <si>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</si>
  <si>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</si>
  <si>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</si>
  <si>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</si>
  <si>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</si>
  <si>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</si>
  <si>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</si>
  <si>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</si>
  <si>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</si>
  <si>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</si>
  <si>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</si>
  <si>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</si>
  <si>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</si>
  <si>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</si>
  <si>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</si>
  <si>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</si>
  <si>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</si>
  <si>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</si>
  <si>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</si>
  <si>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</si>
  <si>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</si>
  <si>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</si>
  <si>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</si>
  <si>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</si>
  <si>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</si>
  <si>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</si>
  <si>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</si>
  <si>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</si>
  <si>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</si>
  <si>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</si>
  <si>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</si>
  <si>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</si>
  <si>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</si>
  <si>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</si>
  <si>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</si>
  <si>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</si>
  <si>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</si>
  <si>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</si>
  <si>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</si>
  <si>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</si>
  <si>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</si>
  <si>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</si>
  <si>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</si>
  <si>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</si>
  <si>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</si>
  <si>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</si>
  <si>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</si>
  <si>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</si>
  <si>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</si>
  <si>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</si>
  <si>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</si>
  <si>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</si>
  <si>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</si>
  <si>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</si>
  <si>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</si>
  <si>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</si>
  <si>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</si>
  <si>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</si>
  <si>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</si>
  <si>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</si>
  <si>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</si>
  <si>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</si>
  <si>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</si>
  <si>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</si>
  <si>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</si>
  <si>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</si>
  <si>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</si>
  <si>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</si>
  <si>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</si>
  <si>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</si>
  <si>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</si>
  <si>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</si>
  <si>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</si>
  <si>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</si>
  <si>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</si>
  <si>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</si>
  <si>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</si>
  <si>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</si>
  <si>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</si>
  <si>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</si>
  <si>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</si>
  <si>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</si>
  <si>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</si>
  <si>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</si>
  <si>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</si>
  <si>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</si>
  <si>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</si>
  <si>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</si>
  <si>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</si>
  <si>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</si>
  <si>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</si>
  <si>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</si>
  <si>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</si>
  <si>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</si>
  <si>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</si>
  <si>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</si>
  <si>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</si>
  <si>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</si>
  <si>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</si>
  <si>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</si>
  <si>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</si>
  <si>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</si>
  <si>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</si>
  <si>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</si>
  <si>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</si>
  <si>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</si>
  <si>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</si>
  <si>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</si>
  <si>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</si>
  <si>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</si>
  <si>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</si>
  <si>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</si>
  <si>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</si>
  <si>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</si>
  <si>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</si>
  <si>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</si>
  <si>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</si>
  <si>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</si>
  <si>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</si>
  <si>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</si>
  <si>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</si>
  <si>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</si>
  <si>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</si>
  <si>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</si>
  <si>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</si>
  <si>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</si>
  <si>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</si>
  <si>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</si>
  <si>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</si>
  <si>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</si>
  <si>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</si>
  <si>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</si>
  <si>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</si>
  <si>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</si>
  <si>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</si>
  <si>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</si>
  <si>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</si>
  <si>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</si>
  <si>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</si>
  <si>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</si>
  <si>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</si>
  <si>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</si>
  <si>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</si>
  <si>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</si>
  <si>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</si>
  <si>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</si>
  <si>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</si>
  <si>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</si>
  <si>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</si>
  <si>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</si>
  <si>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</si>
  <si>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</si>
  <si>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</si>
  <si>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</si>
  <si>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</si>
  <si>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</si>
  <si>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</si>
  <si>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</si>
  <si>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</si>
  <si>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</si>
  <si>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</si>
  <si>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</si>
  <si>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</si>
  <si>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</si>
  <si>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</si>
  <si>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</si>
  <si>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</si>
  <si>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</si>
  <si>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</si>
  <si>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</si>
  <si>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</si>
  <si>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</si>
  <si>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</si>
  <si>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</si>
  <si>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</si>
  <si>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</si>
  <si>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</si>
  <si>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</si>
  <si>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</si>
  <si>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</si>
  <si>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</si>
  <si>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</si>
  <si>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</si>
  <si>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</si>
  <si>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</si>
  <si>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</si>
  <si>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</si>
  <si>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</si>
  <si>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</si>
  <si>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</si>
  <si>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</si>
  <si>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</si>
  <si>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</si>
  <si>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</si>
  <si>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</si>
  <si>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</si>
  <si>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</si>
  <si>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</si>
  <si>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</si>
  <si>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</si>
  <si>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</si>
  <si>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</si>
  <si>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</si>
  <si>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</si>
  <si>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</si>
  <si>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</si>
  <si>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</si>
  <si>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</si>
  <si>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</si>
  <si>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</si>
  <si>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</si>
  <si>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</si>
  <si>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</si>
  <si>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</si>
  <si>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</si>
  <si>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</si>
  <si>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</si>
  <si>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</si>
  <si>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</si>
  <si>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</si>
  <si>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</si>
  <si>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</si>
  <si>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</si>
  <si>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</si>
  <si>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</si>
  <si>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</si>
  <si>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</si>
  <si>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</si>
  <si>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</si>
  <si>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</si>
  <si>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</si>
  <si>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</si>
  <si>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</si>
  <si>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</si>
  <si>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</si>
  <si>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</si>
  <si>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</si>
  <si>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</si>
  <si>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</si>
  <si>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</si>
  <si>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</si>
  <si>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</si>
  <si>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</si>
  <si>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</si>
  <si>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</si>
  <si>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</si>
  <si>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</si>
  <si>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</si>
  <si>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</si>
  <si>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</si>
  <si>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</si>
  <si>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</si>
  <si>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</si>
  <si>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</si>
  <si>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</si>
  <si>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</si>
  <si>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</si>
  <si>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</si>
  <si>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</si>
  <si>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</si>
  <si>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</si>
  <si>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</si>
  <si>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</si>
  <si>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</si>
  <si>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</si>
  <si>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</si>
  <si>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</si>
  <si>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</si>
  <si>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</si>
  <si>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</si>
  <si>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</si>
  <si>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</si>
  <si>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</si>
  <si>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</si>
  <si>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</si>
  <si>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</si>
  <si>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</si>
  <si>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</si>
  <si>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</si>
  <si>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</si>
  <si>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</si>
  <si>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</si>
  <si>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</si>
  <si>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</si>
  <si>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</si>
  <si>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</si>
  <si>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</si>
  <si>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</si>
  <si>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</si>
  <si>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</si>
  <si>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</si>
  <si>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</si>
  <si>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</si>
  <si>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</si>
  <si>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</si>
  <si>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</si>
  <si>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</si>
  <si>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</si>
  <si>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</si>
  <si>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</si>
  <si>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</si>
  <si>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</si>
  <si>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</si>
  <si>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</si>
  <si>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</si>
  <si>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</si>
  <si>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</si>
  <si>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</si>
  <si>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</si>
  <si>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</si>
  <si>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</si>
  <si>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</si>
  <si>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</si>
  <si>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</si>
  <si>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</si>
  <si>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</si>
  <si>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</si>
  <si>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</si>
  <si>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</si>
  <si>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</si>
  <si>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</si>
  <si>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</si>
  <si>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</si>
  <si>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</si>
  <si>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</si>
  <si>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</si>
  <si>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</si>
  <si>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</si>
  <si>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</si>
  <si>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</si>
  <si>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</si>
  <si>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</si>
  <si>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</si>
  <si>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</si>
  <si>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</si>
  <si>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</si>
  <si>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</si>
  <si>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</si>
  <si>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</si>
  <si>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</si>
  <si>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</si>
  <si>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</si>
  <si>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</si>
  <si>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</si>
  <si>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</si>
  <si>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</si>
  <si>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</si>
  <si>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</si>
  <si>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</si>
  <si>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</si>
  <si>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</si>
  <si>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</si>
  <si>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</si>
  <si>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</si>
  <si>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</si>
  <si>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</si>
  <si>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</si>
  <si>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</si>
  <si>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</si>
  <si>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</si>
  <si>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</si>
  <si>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</si>
  <si>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</si>
  <si>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</si>
  <si>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</si>
  <si>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</si>
  <si>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</si>
  <si>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</si>
  <si>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</si>
  <si>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</si>
  <si>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</si>
  <si>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</si>
  <si>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</si>
  <si>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</si>
  <si>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</si>
  <si>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</si>
  <si>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</si>
  <si>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</si>
  <si>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</si>
  <si>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</si>
  <si>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</si>
  <si>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</si>
  <si>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</si>
  <si>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</si>
  <si>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</si>
  <si>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</si>
  <si>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</si>
  <si>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</si>
  <si>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</si>
  <si>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</si>
  <si>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</si>
  <si>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</si>
  <si>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</si>
  <si>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</si>
  <si>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</si>
  <si>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</si>
  <si>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</si>
  <si>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</si>
  <si>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</si>
  <si>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</si>
  <si>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</si>
  <si>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</si>
  <si>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</si>
  <si>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</si>
  <si>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</si>
  <si>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</si>
  <si>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</si>
  <si>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</si>
  <si>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</si>
  <si>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</si>
  <si>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</si>
  <si>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</si>
  <si>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</si>
  <si>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</si>
  <si>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</si>
  <si>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</si>
  <si>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</si>
  <si>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</si>
  <si>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</si>
  <si>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</si>
  <si>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</si>
  <si>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</si>
  <si>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</si>
  <si>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</si>
  <si>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</si>
  <si>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</si>
  <si>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</si>
  <si>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</si>
  <si>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</si>
  <si>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</si>
  <si>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</si>
  <si>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</si>
  <si>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</si>
  <si>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</si>
  <si>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</si>
  <si>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</si>
  <si>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</si>
  <si>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</si>
  <si>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</si>
  <si>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</si>
  <si>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</si>
  <si>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</si>
  <si>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</si>
  <si>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</si>
  <si>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</si>
  <si>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</si>
  <si>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</si>
  <si>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</si>
  <si>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</si>
  <si>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</si>
  <si>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</si>
  <si>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</si>
  <si>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</si>
  <si>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</si>
  <si>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</si>
  <si>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</si>
  <si>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</si>
  <si>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</si>
  <si>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</si>
  <si>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</si>
  <si>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</si>
  <si>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</si>
  <si>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</si>
  <si>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</si>
  <si>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</si>
  <si>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</si>
  <si>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</si>
  <si>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</si>
  <si>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</si>
  <si>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</si>
  <si>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</si>
  <si>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</si>
  <si>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</si>
  <si>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</si>
  <si>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</si>
  <si>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</si>
  <si>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</si>
  <si>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</si>
  <si>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</si>
  <si>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</si>
  <si>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</si>
  <si>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</si>
  <si>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</si>
  <si>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</si>
  <si>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</si>
  <si>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</si>
  <si>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</si>
  <si>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</si>
  <si>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</si>
  <si>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</si>
  <si>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</si>
  <si>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</si>
  <si>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</si>
  <si>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</si>
  <si>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</si>
  <si>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</si>
  <si>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</si>
  <si>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</si>
  <si>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</si>
  <si>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</si>
  <si>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</si>
  <si>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</si>
  <si>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</si>
  <si>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</si>
  <si>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</si>
  <si>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</si>
  <si>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</si>
  <si>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</si>
  <si>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</si>
  <si>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</si>
  <si>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</si>
  <si>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</si>
  <si>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</si>
  <si>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</si>
  <si>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</si>
  <si>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</si>
  <si>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</si>
  <si>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</si>
  <si>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</si>
  <si>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</si>
  <si>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</si>
  <si>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</si>
  <si>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</si>
  <si>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</si>
  <si>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</si>
  <si>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</si>
  <si>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</si>
  <si>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</si>
  <si>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</si>
  <si>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</si>
  <si>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</si>
  <si>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</si>
  <si>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</si>
  <si>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</si>
  <si>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</si>
  <si>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</si>
  <si>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</si>
  <si>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</si>
  <si>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</si>
  <si>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</si>
  <si>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</si>
  <si>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</si>
  <si>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</si>
  <si>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</si>
  <si>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</si>
  <si>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</si>
  <si>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</si>
  <si>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</si>
  <si>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</si>
  <si>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</si>
  <si>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</si>
  <si>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</si>
  <si>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</si>
  <si>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</si>
  <si>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</si>
  <si>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</si>
  <si>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</si>
  <si>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</si>
  <si>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</si>
  <si>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</si>
  <si>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</si>
  <si>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</si>
  <si>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</si>
  <si>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</si>
  <si>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</si>
  <si>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</si>
  <si>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</si>
  <si>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</si>
  <si>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</si>
  <si>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</si>
  <si>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</si>
  <si>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</si>
  <si>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</si>
  <si>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</si>
  <si>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</si>
  <si>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</si>
  <si>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</si>
  <si>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</si>
  <si>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</si>
  <si>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</si>
  <si>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</si>
  <si>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</si>
  <si>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</si>
  <si>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</si>
  <si>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</si>
  <si>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</si>
  <si>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</si>
  <si>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</si>
  <si>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</si>
  <si>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</si>
  <si>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</si>
  <si>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</si>
  <si>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</si>
  <si>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</si>
  <si>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</si>
  <si>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</si>
  <si>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</si>
  <si>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</si>
  <si>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</si>
  <si>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</si>
  <si>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</si>
  <si>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</si>
  <si>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</si>
  <si>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</si>
  <si>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</si>
  <si>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</si>
  <si>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</si>
  <si>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</si>
  <si>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</si>
  <si>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</si>
  <si>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</si>
  <si>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</si>
  <si>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</si>
  <si>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</si>
  <si>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</si>
  <si>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</si>
  <si>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</si>
  <si>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</si>
  <si>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</si>
  <si>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</si>
  <si>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</si>
  <si>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</si>
  <si>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</si>
  <si>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</si>
  <si>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</si>
  <si>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</si>
  <si>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</si>
  <si>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</si>
  <si>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</si>
  <si>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</si>
  <si>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</si>
  <si>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</si>
  <si>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</si>
  <si>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</si>
  <si>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</si>
  <si>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</si>
  <si>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</si>
  <si>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</si>
  <si>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</si>
  <si>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</si>
  <si>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</si>
  <si>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</si>
  <si>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</si>
  <si>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</si>
  <si>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</si>
  <si>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</si>
  <si>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</si>
  <si>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</si>
  <si>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</si>
  <si>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</si>
  <si>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</si>
  <si>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</si>
  <si>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</si>
  <si>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</si>
  <si>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</si>
  <si>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</si>
  <si>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</si>
  <si>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</si>
  <si>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</si>
  <si>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</si>
  <si>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</si>
  <si>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</si>
  <si>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</si>
  <si>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</si>
  <si>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</si>
  <si>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</si>
  <si>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</si>
  <si>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</si>
  <si>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</si>
  <si>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</si>
  <si>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</si>
  <si>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</si>
  <si>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</si>
  <si>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</si>
  <si>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</si>
  <si>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</si>
  <si>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</si>
  <si>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</si>
  <si>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</si>
  <si>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</si>
  <si>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</si>
  <si>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</si>
  <si>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</si>
  <si>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</si>
  <si>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</si>
  <si>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</si>
  <si>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</si>
  <si>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</si>
  <si>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</si>
  <si>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</si>
  <si>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</si>
  <si>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</si>
  <si>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</si>
  <si>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</si>
  <si>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</si>
  <si>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</si>
  <si>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</si>
  <si>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</si>
  <si>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</si>
  <si>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</si>
  <si>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</si>
  <si>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</si>
  <si>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</si>
  <si>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</si>
  <si>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</si>
  <si>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</si>
  <si>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</si>
  <si>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</si>
  <si>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</si>
  <si>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</si>
  <si>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</si>
  <si>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</si>
  <si>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</si>
  <si>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</si>
  <si>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</si>
  <si>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</si>
  <si>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</si>
  <si>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</si>
  <si>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</si>
  <si>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</si>
  <si>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</si>
  <si>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</si>
  <si>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</si>
  <si>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</si>
  <si>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</si>
  <si>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</si>
  <si>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</si>
  <si>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</si>
  <si>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</si>
  <si>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</si>
  <si>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</si>
  <si>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</si>
  <si>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</si>
  <si>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</si>
  <si>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</si>
  <si>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</si>
  <si>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</si>
  <si>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</si>
  <si>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</si>
  <si>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</si>
  <si>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</si>
  <si>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</si>
  <si>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</si>
  <si>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</si>
  <si>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</si>
  <si>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</si>
  <si>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</si>
  <si>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</si>
  <si>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</si>
  <si>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</si>
  <si>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</si>
  <si>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</si>
  <si>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</si>
  <si>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</si>
  <si>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</si>
  <si>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</si>
  <si>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</si>
  <si>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</si>
  <si>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</si>
  <si>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</si>
  <si>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</si>
  <si>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</si>
  <si>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</si>
  <si>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</si>
  <si>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</si>
  <si>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</si>
  <si>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</si>
  <si>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</si>
  <si>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</si>
  <si>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</si>
  <si>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</si>
  <si>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</si>
  <si>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</si>
  <si>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</si>
  <si>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</si>
  <si>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</si>
  <si>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</si>
  <si>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</si>
  <si>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</si>
  <si>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</si>
  <si>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</si>
  <si>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</si>
  <si>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</si>
  <si>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</si>
  <si>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</si>
  <si>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</si>
  <si>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</si>
  <si>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</si>
  <si>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</si>
  <si>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</si>
  <si>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</si>
  <si>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</si>
  <si>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</si>
  <si>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</si>
  <si>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</si>
  <si>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</si>
  <si>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</si>
  <si>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</si>
  <si>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</si>
  <si>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</si>
  <si>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</si>
  <si>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</si>
  <si>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</si>
  <si>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</si>
  <si>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</si>
  <si>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</si>
  <si>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</si>
  <si>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</si>
  <si>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</si>
  <si>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</si>
  <si>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</si>
  <si>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</si>
  <si>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</si>
  <si>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</si>
  <si>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</si>
  <si>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</si>
  <si>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</si>
  <si>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</si>
  <si>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</si>
  <si>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</si>
  <si>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</si>
  <si>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</si>
  <si>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</si>
  <si>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</si>
  <si>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</si>
  <si>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</si>
  <si>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</si>
  <si>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</si>
  <si>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</si>
  <si>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</si>
  <si>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</si>
  <si>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</si>
  <si>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</si>
  <si>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</si>
  <si>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</si>
  <si>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</si>
  <si>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</si>
  <si>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</si>
  <si>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</si>
  <si>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</si>
  <si>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</si>
  <si>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</si>
  <si>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</si>
  <si>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</si>
  <si>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</si>
  <si>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</si>
  <si>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</si>
  <si>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</si>
  <si>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</si>
  <si>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</si>
  <si>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</si>
  <si>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</si>
  <si>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</si>
  <si>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</si>
  <si>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</si>
  <si>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</si>
  <si>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</si>
  <si>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</si>
  <si>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</si>
  <si>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</si>
  <si>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</si>
  <si>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</si>
  <si>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</si>
  <si>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</si>
  <si>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</si>
  <si>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</si>
  <si>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</si>
  <si>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</si>
  <si>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</si>
  <si>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</si>
  <si>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</si>
  <si>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</si>
  <si>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</si>
  <si>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</si>
  <si>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</si>
  <si>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</si>
  <si>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</si>
  <si>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</si>
  <si>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</si>
  <si>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</si>
  <si>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</si>
  <si>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</si>
  <si>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</si>
  <si>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</si>
  <si>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</si>
  <si>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</si>
  <si>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</si>
  <si>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</si>
  <si>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</si>
  <si>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</si>
  <si>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</si>
  <si>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</si>
  <si>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</si>
  <si>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</si>
  <si>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</si>
  <si>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</si>
  <si>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</si>
  <si>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</si>
  <si>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</si>
  <si>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</si>
  <si>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</si>
  <si>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</si>
  <si>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</si>
  <si>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</si>
  <si>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</si>
  <si>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</si>
  <si>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</si>
  <si>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</si>
  <si>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</si>
  <si>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</si>
  <si>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</si>
  <si>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</si>
  <si>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</si>
  <si>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</si>
  <si>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</si>
  <si>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</si>
  <si>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</si>
  <si>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</si>
  <si>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</si>
  <si>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</si>
  <si>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</si>
  <si>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</si>
  <si>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</si>
  <si>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</si>
  <si>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</si>
  <si>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</si>
  <si>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</si>
  <si>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</si>
  <si>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</si>
  <si>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</si>
  <si>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</si>
  <si>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</si>
  <si>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</si>
  <si>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</si>
  <si>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</si>
  <si>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</si>
  <si>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</si>
  <si>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</si>
  <si>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</si>
  <si>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</si>
  <si>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</si>
  <si>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</si>
  <si>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</si>
  <si>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</si>
  <si>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</si>
  <si>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</si>
  <si>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</si>
  <si>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</si>
  <si>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</si>
  <si>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</si>
  <si>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</si>
  <si>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</si>
  <si>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</si>
  <si>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</si>
  <si>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</si>
  <si>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</si>
  <si>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</si>
  <si>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</si>
  <si>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</si>
  <si>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</si>
  <si>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</si>
  <si>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</si>
  <si>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</si>
  <si>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</si>
  <si>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</si>
  <si>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</si>
  <si>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</si>
  <si>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</si>
  <si>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</si>
  <si>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</si>
  <si>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</si>
  <si>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</si>
  <si>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</si>
  <si>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</si>
  <si>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</si>
  <si>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</si>
  <si>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</si>
  <si>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</si>
  <si>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</si>
  <si>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</si>
  <si>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</si>
  <si>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</si>
  <si>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</si>
  <si>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</si>
  <si>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</si>
  <si>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</si>
  <si>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</si>
  <si>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</si>
  <si>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</si>
  <si>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</si>
  <si>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</si>
  <si>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</si>
  <si>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</si>
  <si>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</si>
  <si>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</si>
  <si>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</si>
  <si>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</si>
  <si>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</si>
  <si>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</si>
  <si>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</si>
  <si>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</si>
  <si>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</si>
  <si>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</si>
  <si>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</si>
  <si>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</si>
  <si>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</si>
  <si>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</si>
  <si>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</si>
  <si>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</si>
  <si>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</si>
  <si>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</si>
  <si>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</si>
  <si>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</si>
  <si>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</si>
  <si>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</si>
  <si>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</si>
  <si>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</si>
  <si>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</si>
  <si>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</si>
  <si>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</si>
  <si>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</si>
  <si>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</si>
  <si>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</si>
  <si>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</si>
  <si>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</si>
  <si>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</si>
  <si>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</si>
  <si>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</si>
  <si>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</si>
  <si>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</si>
  <si>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</si>
  <si>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</si>
  <si>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</si>
  <si>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</si>
  <si>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</si>
  <si>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</si>
  <si>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</si>
  <si>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</si>
  <si>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</si>
  <si>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</si>
  <si>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</si>
  <si>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</si>
  <si>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</si>
  <si>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</si>
  <si>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</si>
  <si>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</si>
  <si>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</si>
  <si>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</si>
  <si>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</si>
  <si>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</si>
  <si>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</si>
  <si>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</si>
  <si>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</si>
  <si>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</si>
  <si>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</si>
  <si>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</si>
  <si>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</si>
  <si>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</si>
  <si>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</si>
  <si>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</si>
  <si>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</si>
  <si>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</si>
  <si>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</si>
  <si>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</si>
  <si>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</si>
  <si>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</si>
  <si>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</si>
  <si>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</si>
  <si>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</si>
  <si>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</si>
  <si>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</si>
  <si>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</si>
  <si>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</si>
  <si>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</si>
  <si>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</si>
  <si>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</si>
  <si>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</si>
  <si>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</si>
  <si>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</si>
  <si>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</si>
  <si>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</si>
  <si>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</si>
  <si>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</si>
  <si>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</si>
  <si>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</si>
  <si>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</si>
  <si>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</si>
  <si>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</si>
  <si>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</si>
  <si>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</si>
  <si>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</si>
  <si>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</si>
  <si>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</si>
  <si>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</si>
  <si>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</si>
  <si>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</si>
  <si>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</si>
  <si>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</si>
  <si>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</si>
  <si>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</si>
  <si>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</si>
  <si>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</si>
  <si>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</si>
  <si>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</si>
  <si>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</si>
  <si>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</si>
  <si>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</si>
  <si>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</si>
  <si>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</si>
  <si>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</si>
  <si>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</si>
  <si>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</si>
  <si>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</si>
  <si>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</si>
  <si>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</si>
  <si>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</si>
  <si>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</si>
  <si>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</si>
  <si>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</si>
  <si>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</si>
  <si>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</si>
  <si>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</si>
  <si>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</si>
  <si>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</si>
  <si>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</si>
  <si>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</si>
  <si>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</si>
  <si>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</si>
  <si>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</si>
  <si>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</si>
  <si>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</si>
  <si>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</si>
  <si>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</si>
  <si>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</si>
  <si>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</si>
  <si>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</si>
  <si>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</si>
  <si>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</si>
  <si>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</si>
  <si>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</si>
  <si>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</si>
  <si>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</si>
  <si>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</si>
  <si>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</si>
  <si>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</si>
  <si>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</si>
  <si>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</si>
  <si>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</si>
  <si>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</si>
  <si>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</si>
  <si>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</si>
  <si>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</si>
  <si>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</si>
  <si>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</si>
  <si>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</si>
  <si>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</si>
  <si>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</si>
  <si>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</si>
  <si>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</si>
  <si>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</si>
  <si>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</si>
  <si>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</si>
  <si>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</si>
  <si>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</si>
  <si>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</si>
  <si>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</si>
  <si>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</si>
  <si>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</si>
  <si>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</si>
  <si>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</si>
  <si>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</si>
  <si>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</si>
  <si>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</si>
  <si>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</si>
  <si>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</si>
  <si>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</si>
  <si>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</si>
  <si>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</si>
  <si>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</si>
  <si>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</si>
  <si>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</si>
  <si>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</si>
  <si>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</si>
  <si>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</si>
  <si>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</si>
  <si>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</si>
  <si>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</si>
  <si>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</si>
  <si>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</si>
  <si>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</si>
  <si>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</si>
  <si>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</si>
  <si>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</si>
  <si>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</si>
  <si>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</si>
  <si>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</si>
  <si>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</si>
  <si>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</si>
  <si>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</si>
  <si>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</si>
  <si>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</si>
  <si>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</si>
  <si>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</si>
  <si>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</si>
  <si>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</si>
  <si>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</si>
  <si>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</si>
  <si>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</si>
  <si>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</si>
  <si>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</si>
  <si>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</si>
  <si>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</si>
  <si>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</si>
  <si>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</si>
  <si>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</si>
  <si>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</si>
  <si>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</si>
  <si>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</si>
  <si>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</si>
  <si>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</si>
  <si>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</si>
  <si>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</si>
  <si>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</si>
  <si>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</si>
  <si>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</si>
  <si>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</si>
  <si>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</si>
  <si>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</si>
  <si>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</si>
  <si>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</si>
  <si>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</si>
  <si>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</si>
  <si>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</si>
  <si>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</si>
  <si>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</si>
  <si>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</si>
  <si>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</si>
  <si>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</si>
  <si>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</si>
  <si>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</si>
  <si>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</si>
  <si>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</si>
  <si>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</si>
  <si>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</si>
  <si>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</si>
  <si>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</si>
  <si>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</si>
  <si>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</si>
  <si>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</si>
  <si>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</si>
  <si>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</si>
  <si>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</si>
  <si>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</si>
  <si>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</si>
  <si>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</si>
  <si>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</si>
  <si>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</si>
  <si>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</si>
  <si>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</si>
  <si>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</si>
  <si>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</si>
  <si>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</si>
  <si>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</si>
  <si>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</si>
  <si>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</si>
  <si>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</si>
  <si>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</si>
  <si>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</si>
  <si>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</si>
  <si>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</si>
  <si>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</si>
  <si>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</si>
  <si>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</si>
  <si>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</si>
  <si>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</si>
  <si>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</si>
  <si>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</si>
  <si>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</si>
  <si>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</si>
  <si>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</si>
  <si>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</si>
  <si>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</si>
  <si>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</si>
  <si>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</si>
  <si>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</si>
  <si>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</si>
  <si>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</si>
  <si>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</si>
  <si>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</si>
  <si>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</si>
  <si>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</si>
  <si>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</si>
  <si>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</si>
  <si>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</si>
  <si>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</si>
  <si>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</si>
  <si>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</si>
  <si>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</si>
  <si>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</si>
  <si>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</si>
  <si>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</si>
  <si>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</si>
  <si>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</si>
  <si>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</si>
  <si>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</si>
  <si>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</si>
  <si>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</si>
  <si>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</si>
  <si>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</si>
  <si>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</si>
  <si>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</si>
  <si>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</si>
  <si>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</si>
  <si>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</si>
  <si>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</si>
  <si>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</si>
  <si>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</si>
  <si>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</si>
  <si>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</si>
  <si>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</si>
  <si>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</si>
  <si>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</si>
  <si>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</si>
  <si>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</si>
  <si>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</si>
  <si>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</si>
  <si>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</si>
  <si>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</si>
  <si>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</si>
  <si>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</si>
  <si>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</si>
  <si>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</si>
  <si>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</si>
  <si>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</si>
  <si>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</si>
  <si>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</si>
  <si>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</si>
  <si>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</si>
  <si>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</si>
  <si>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</si>
  <si>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</si>
  <si>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</si>
  <si>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</si>
  <si>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</si>
  <si>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</si>
  <si>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</si>
  <si>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</si>
  <si>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</si>
  <si>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</si>
  <si>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</si>
  <si>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</si>
  <si>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</si>
  <si>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</si>
  <si>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</si>
  <si>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</si>
  <si>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</si>
  <si>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</si>
  <si>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</si>
  <si>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</si>
  <si>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</si>
  <si>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</si>
  <si>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</si>
  <si>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</si>
  <si>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</si>
  <si>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</si>
  <si>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</si>
  <si>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</si>
  <si>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</si>
  <si>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</si>
  <si>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</si>
  <si>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</si>
  <si>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</si>
  <si>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</si>
  <si>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</si>
  <si>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</si>
  <si>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</si>
  <si>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</si>
  <si>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</si>
  <si>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</si>
  <si>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</si>
  <si>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</si>
  <si>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</si>
  <si>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</si>
  <si>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</si>
  <si>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</si>
  <si>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</si>
  <si>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</si>
  <si>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</si>
  <si>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</si>
  <si>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</si>
  <si>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</si>
  <si>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</si>
  <si>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</si>
  <si>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</si>
  <si>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</si>
  <si>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</si>
  <si>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</si>
  <si>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</si>
  <si>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</si>
  <si>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</si>
  <si>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</si>
  <si>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</si>
  <si>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</si>
  <si>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</si>
  <si>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</si>
  <si>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</si>
  <si>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</si>
  <si>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</si>
  <si>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</si>
  <si>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</si>
  <si>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</si>
  <si>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</si>
  <si>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</si>
  <si>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</si>
  <si>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</si>
  <si>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</si>
  <si>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</si>
  <si>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</si>
  <si>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</si>
  <si>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</si>
  <si>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</si>
  <si>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</si>
  <si>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</si>
  <si>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</si>
  <si>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</si>
  <si>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</si>
  <si>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</si>
  <si>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</si>
  <si>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</si>
  <si>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</si>
  <si>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</si>
  <si>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</si>
  <si>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</si>
  <si>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</si>
  <si>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</si>
  <si>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</si>
  <si>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</si>
  <si>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</si>
  <si>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</si>
  <si>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</si>
  <si>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</si>
  <si>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</si>
  <si>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</si>
  <si>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</si>
  <si>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</si>
  <si>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</si>
  <si>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</si>
  <si>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</si>
  <si>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</si>
  <si>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</si>
  <si>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</si>
  <si>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</si>
  <si>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</si>
  <si>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</si>
  <si>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</si>
  <si>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</si>
  <si>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</si>
  <si>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</si>
  <si>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</si>
  <si>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</si>
  <si>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</si>
  <si>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</si>
  <si>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</si>
  <si>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</si>
  <si>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</si>
  <si>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</si>
  <si>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</si>
  <si>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</si>
  <si>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</si>
  <si>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</si>
  <si>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</si>
  <si>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</si>
  <si>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</si>
  <si>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</si>
  <si>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</si>
  <si>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</si>
  <si>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</si>
  <si>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</si>
  <si>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</si>
  <si>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</si>
  <si>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</si>
  <si>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</si>
  <si>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</si>
  <si>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</si>
  <si>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</si>
  <si>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</si>
  <si>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</si>
  <si>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</si>
  <si>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</si>
  <si>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</si>
  <si>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</si>
  <si>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</si>
  <si>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</si>
  <si>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</si>
  <si>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</si>
  <si>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</si>
  <si>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</si>
  <si>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</si>
  <si>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</si>
  <si>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</si>
  <si>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</si>
  <si>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</si>
  <si>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</si>
  <si>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</si>
  <si>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</si>
  <si>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</si>
  <si>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</si>
  <si>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</si>
  <si>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</si>
  <si>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</si>
  <si>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</si>
  <si>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</si>
  <si>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</si>
  <si>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</si>
  <si>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</si>
  <si>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</si>
  <si>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</si>
  <si>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</si>
  <si>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</si>
  <si>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</si>
  <si>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</si>
  <si>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</si>
  <si>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</si>
  <si>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</si>
  <si>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</si>
  <si>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</si>
  <si>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</si>
  <si>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</si>
  <si>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</si>
  <si>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</si>
  <si>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</si>
  <si>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</si>
  <si>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</si>
  <si>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</si>
  <si>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</si>
  <si>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</si>
  <si>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</si>
  <si>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</si>
  <si>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</si>
  <si>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</si>
  <si>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</si>
  <si>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</si>
  <si>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</si>
  <si>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</si>
  <si>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</si>
  <si>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</si>
  <si>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</si>
  <si>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</si>
  <si>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</si>
  <si>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</si>
  <si>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</si>
  <si>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</si>
  <si>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</si>
  <si>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</si>
  <si>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</si>
  <si>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</si>
  <si>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</si>
  <si>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</si>
  <si>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</si>
  <si>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</si>
  <si>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</si>
  <si>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</si>
  <si>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</si>
  <si>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</si>
  <si>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</si>
  <si>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</si>
  <si>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</si>
  <si>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</si>
  <si>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</si>
  <si>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</si>
  <si>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</si>
  <si>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</si>
  <si>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</si>
  <si>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</si>
  <si>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</si>
  <si>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</si>
  <si>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</si>
  <si>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</si>
  <si>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</si>
  <si>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</si>
  <si>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</si>
  <si>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</si>
  <si>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</si>
  <si>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</si>
  <si>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</si>
  <si>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</si>
  <si>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</si>
  <si>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</si>
  <si>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</si>
  <si>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</si>
  <si>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</si>
  <si>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</si>
  <si>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</si>
  <si>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</si>
  <si>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</si>
  <si>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</si>
  <si>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</si>
  <si>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</si>
  <si>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</si>
  <si>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</si>
  <si>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</si>
  <si>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</si>
  <si>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</si>
  <si>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</si>
  <si>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</si>
  <si>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</si>
  <si>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</si>
  <si>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</si>
  <si>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</si>
  <si>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</si>
  <si>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</si>
  <si>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</si>
  <si>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</si>
  <si>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</si>
  <si>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</si>
  <si>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</si>
  <si>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</si>
  <si>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</si>
  <si>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</si>
  <si>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</si>
  <si>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</si>
  <si>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</si>
  <si>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</si>
  <si>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</si>
  <si>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</si>
  <si>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</si>
  <si>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</si>
  <si>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</si>
  <si>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</si>
  <si>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</si>
  <si>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</si>
  <si>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</si>
  <si>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</si>
  <si>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</si>
  <si>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</si>
  <si>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</si>
  <si>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</si>
  <si>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</si>
  <si>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</si>
  <si>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</si>
  <si>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</si>
  <si>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</si>
  <si>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</si>
  <si>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</si>
  <si>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</si>
  <si>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</si>
  <si>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</si>
  <si>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</si>
  <si>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</si>
  <si>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</si>
  <si>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</si>
  <si>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</si>
  <si>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</si>
  <si>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</si>
  <si>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</si>
  <si>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</si>
  <si>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</si>
  <si>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</si>
  <si>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</si>
  <si>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</si>
  <si>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</si>
  <si>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</si>
  <si>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</si>
  <si>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</si>
  <si>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</si>
  <si>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</si>
  <si>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</si>
  <si>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</si>
  <si>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</si>
  <si>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</si>
  <si>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</si>
  <si>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</si>
  <si>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</si>
  <si>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</si>
  <si>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</si>
  <si>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</si>
  <si>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</si>
  <si>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</si>
  <si>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</si>
  <si>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</si>
  <si>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</si>
  <si>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</si>
  <si>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</si>
  <si>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</si>
  <si>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</si>
  <si>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</si>
  <si>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</si>
  <si>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</si>
  <si>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</si>
  <si>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</si>
  <si>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</si>
  <si>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</si>
  <si>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</si>
  <si>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</si>
  <si>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</si>
  <si>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</si>
  <si>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</si>
  <si>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</si>
  <si>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</si>
  <si>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</si>
  <si>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</si>
  <si>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</si>
  <si>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</si>
  <si>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</si>
  <si>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</si>
  <si>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</si>
  <si>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</si>
  <si>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</si>
  <si>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</si>
  <si>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</si>
  <si>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</si>
  <si>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</si>
  <si>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</si>
  <si>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</si>
  <si>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</si>
  <si>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</si>
  <si>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</si>
  <si>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</si>
  <si>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</si>
  <si>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</si>
  <si>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</si>
  <si>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</si>
  <si>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</si>
  <si>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</si>
  <si>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</si>
  <si>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</si>
  <si>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</si>
  <si>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</si>
  <si>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</si>
  <si>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</si>
  <si>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</si>
  <si>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</si>
  <si>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</si>
  <si>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</si>
  <si>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</si>
  <si>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</si>
  <si>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</si>
  <si>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</si>
  <si>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</si>
  <si>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</si>
  <si>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</si>
  <si>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</si>
  <si>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</si>
  <si>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</si>
  <si>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</si>
  <si>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</si>
  <si>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</si>
  <si>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</si>
  <si>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</si>
  <si>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</si>
  <si>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</si>
  <si>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</si>
  <si>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</si>
  <si>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</si>
  <si>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</si>
  <si>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</si>
  <si>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</si>
  <si>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</si>
  <si>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</si>
  <si>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</si>
  <si>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</si>
  <si>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</si>
  <si>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</si>
  <si>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</si>
  <si>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</si>
  <si>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</si>
  <si>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</si>
  <si>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</si>
  <si>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</si>
  <si>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</si>
  <si>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</si>
  <si>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</si>
  <si>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</si>
  <si>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</si>
  <si>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</si>
  <si>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</si>
  <si>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</si>
  <si>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</si>
  <si>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</si>
  <si>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</si>
  <si>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</si>
  <si>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</si>
  <si>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</si>
  <si>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</si>
  <si>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</si>
  <si>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</si>
  <si>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</si>
  <si>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</si>
  <si>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</si>
  <si>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</si>
  <si>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</si>
  <si>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</si>
  <si>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</si>
  <si>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</si>
  <si>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</si>
  <si>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</si>
  <si>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</si>
  <si>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</si>
  <si>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</si>
  <si>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</si>
  <si>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</si>
  <si>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</si>
  <si>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</si>
  <si>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</si>
  <si>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</si>
  <si>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</si>
  <si>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</si>
  <si>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</si>
  <si>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</si>
  <si>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</si>
  <si>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</si>
  <si>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</si>
  <si>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</si>
  <si>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</si>
  <si>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</si>
  <si>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</si>
  <si>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</si>
  <si>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</si>
  <si>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</si>
  <si>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</si>
  <si>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</si>
  <si>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</si>
  <si>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</si>
  <si>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</si>
  <si>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</si>
  <si>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</si>
  <si>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</si>
  <si>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</si>
  <si>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</si>
  <si>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</si>
  <si>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</si>
  <si>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</si>
  <si>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</si>
  <si>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</si>
  <si>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</si>
  <si>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</si>
  <si>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</si>
  <si>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</si>
  <si>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</si>
  <si>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</si>
  <si>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</si>
  <si>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</si>
  <si>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</si>
  <si>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</si>
  <si>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</si>
  <si>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</si>
  <si>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</si>
  <si>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</si>
  <si>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</si>
  <si>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</si>
  <si>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</si>
  <si>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</si>
  <si>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</si>
  <si>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</si>
  <si>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</si>
  <si>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</si>
  <si>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</si>
  <si>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</si>
  <si>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</si>
  <si>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</si>
  <si>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</si>
  <si>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</si>
  <si>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</si>
  <si>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</si>
  <si>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</si>
  <si>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</si>
  <si>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</si>
  <si>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</si>
  <si>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</si>
  <si>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</si>
  <si>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</si>
  <si>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</si>
  <si>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</si>
  <si>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</si>
  <si>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</si>
  <si>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</si>
  <si>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</si>
  <si>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</si>
  <si>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</si>
  <si>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</si>
  <si>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</si>
  <si>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</si>
  <si>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</si>
  <si>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</si>
  <si>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</si>
  <si>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</si>
  <si>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</si>
  <si>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</si>
  <si>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</si>
  <si>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</si>
  <si>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</si>
  <si>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</si>
  <si>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</si>
  <si>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</si>
  <si>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</si>
  <si>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</si>
  <si>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</si>
  <si>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</si>
  <si>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</si>
  <si>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</si>
  <si>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</si>
  <si>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</si>
  <si>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</si>
  <si>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</si>
  <si>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</si>
  <si>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</si>
  <si>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</si>
  <si>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</si>
  <si>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</si>
  <si>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</si>
  <si>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</si>
  <si>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</si>
  <si>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</si>
  <si>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</si>
  <si>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</si>
  <si>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</si>
  <si>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</si>
  <si>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</si>
  <si>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</si>
  <si>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</si>
  <si>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</si>
  <si>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</si>
  <si>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</si>
  <si>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</si>
  <si>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</si>
  <si>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</si>
  <si>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</si>
  <si>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</si>
  <si>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</si>
  <si>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</si>
  <si>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</si>
  <si>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</si>
  <si>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</si>
  <si>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</si>
  <si>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</si>
  <si>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</si>
  <si>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</si>
  <si>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</si>
  <si>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</si>
  <si>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</si>
  <si>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</si>
  <si>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</si>
  <si>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</si>
  <si>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</si>
  <si>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</si>
  <si>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</si>
  <si>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</si>
  <si>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</si>
  <si>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</si>
  <si>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</si>
  <si>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</si>
  <si>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</si>
  <si>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</si>
  <si>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</si>
  <si>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</si>
  <si>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</si>
  <si>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</si>
  <si>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</si>
  <si>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</si>
  <si>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</si>
  <si>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</si>
  <si>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</si>
  <si>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</si>
  <si>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</si>
  <si>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</si>
  <si>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</si>
  <si>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</si>
  <si>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</si>
  <si>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</si>
  <si>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</si>
  <si>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</si>
  <si>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</si>
  <si>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</si>
  <si>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</si>
  <si>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</si>
  <si>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</si>
  <si>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</si>
  <si>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</si>
  <si>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</si>
  <si>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</si>
  <si>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</si>
  <si>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</si>
  <si>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</si>
  <si>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</si>
  <si>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</si>
  <si>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</si>
  <si>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</si>
  <si>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</si>
  <si>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</si>
  <si>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</si>
  <si>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</si>
  <si>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</si>
  <si>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</si>
  <si>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</si>
  <si>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</si>
  <si>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</si>
  <si>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</si>
  <si>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</si>
  <si>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</si>
  <si>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</si>
  <si>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</si>
  <si>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</si>
  <si>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</si>
  <si>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</si>
  <si>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</si>
  <si>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</si>
  <si>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</si>
  <si>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</si>
  <si>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</si>
  <si>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</si>
  <si>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</si>
  <si>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</si>
  <si>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</si>
  <si>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</si>
  <si>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</si>
  <si>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</si>
  <si>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</si>
  <si>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</si>
  <si>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</si>
  <si>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</si>
  <si>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</si>
  <si>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</si>
  <si>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</si>
  <si>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</si>
  <si>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</si>
  <si>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</si>
  <si>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</si>
  <si>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</si>
  <si>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</si>
  <si>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</si>
  <si>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</si>
  <si>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</si>
  <si>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</si>
  <si>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</si>
  <si>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</si>
  <si>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</si>
  <si>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</si>
  <si>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</si>
  <si>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</si>
  <si>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</si>
  <si>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</si>
  <si>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</si>
  <si>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</si>
  <si>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</si>
  <si>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</si>
  <si>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</si>
  <si>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</si>
  <si>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</si>
  <si>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</si>
  <si>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</si>
  <si>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</si>
  <si>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</si>
  <si>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</si>
  <si>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</si>
  <si>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</si>
  <si>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</si>
  <si>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</si>
  <si>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</si>
  <si>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</si>
  <si>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</si>
  <si>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</si>
  <si>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</si>
  <si>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</si>
  <si>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</si>
  <si>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</si>
  <si>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</si>
  <si>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</si>
  <si>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</si>
  <si>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</si>
  <si>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</si>
  <si>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</si>
  <si>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</si>
  <si>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</si>
  <si>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</si>
  <si>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</si>
  <si>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</si>
  <si>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</si>
  <si>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</si>
  <si>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</si>
  <si>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</si>
  <si>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</si>
  <si>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</si>
  <si>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</si>
  <si>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</si>
  <si>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</si>
  <si>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</si>
  <si>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</si>
  <si>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</si>
  <si>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</si>
  <si>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</si>
  <si>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</si>
  <si>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</si>
  <si>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</si>
  <si>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</si>
  <si>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</si>
  <si>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</si>
  <si>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</si>
  <si>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</si>
  <si>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</si>
  <si>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</si>
  <si>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</si>
  <si>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</si>
  <si>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</si>
  <si>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</si>
  <si>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</si>
  <si>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</si>
  <si>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</si>
  <si>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</si>
  <si>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</si>
  <si>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</si>
  <si>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</si>
  <si>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</si>
  <si>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</si>
  <si>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</si>
  <si>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</si>
  <si>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</si>
  <si>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</si>
  <si>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</si>
  <si>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</si>
  <si>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</si>
  <si>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</si>
  <si>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</si>
  <si>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</si>
  <si>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</si>
  <si>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</si>
  <si>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</si>
  <si>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</si>
  <si>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</si>
  <si>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</si>
  <si>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</si>
  <si>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</si>
  <si>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</si>
  <si>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</si>
  <si>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</si>
  <si>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</si>
  <si>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</si>
  <si>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</si>
  <si>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</si>
  <si>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</si>
  <si>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</si>
  <si>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</si>
  <si>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</si>
  <si>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</si>
  <si>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</si>
  <si>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</si>
  <si>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</si>
  <si>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</si>
  <si>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</si>
  <si>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</si>
  <si>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</si>
  <si>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</si>
  <si>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</si>
  <si>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</si>
  <si>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</si>
  <si>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</si>
  <si>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</si>
  <si>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</si>
  <si>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</si>
  <si>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</si>
  <si>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</si>
  <si>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</si>
  <si>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</si>
  <si>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</si>
  <si>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</si>
  <si>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</si>
  <si>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</si>
  <si>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</si>
  <si>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</si>
  <si>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</si>
  <si>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</si>
  <si>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</si>
  <si>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</si>
  <si>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</si>
  <si>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</si>
  <si>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</si>
  <si>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</si>
  <si>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</si>
  <si>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</si>
  <si>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</si>
  <si>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</si>
  <si>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</si>
  <si>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</si>
  <si>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</si>
  <si>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</si>
  <si>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</si>
  <si>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</si>
  <si>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</si>
  <si>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</si>
  <si>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</si>
  <si>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</si>
  <si>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</si>
  <si>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</si>
  <si>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</si>
  <si>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</si>
  <si>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</si>
  <si>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</si>
  <si>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</si>
  <si>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</si>
  <si>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</si>
  <si>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</si>
  <si>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</si>
  <si>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</si>
  <si>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</si>
  <si>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</si>
  <si>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</si>
  <si>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</si>
  <si>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</si>
  <si>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</si>
  <si>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</si>
  <si>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</si>
  <si>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</si>
  <si>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</si>
  <si>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</si>
  <si>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</si>
  <si>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</si>
  <si>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</si>
  <si>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</si>
  <si>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</si>
  <si>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</si>
  <si>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</si>
  <si>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</si>
  <si>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</si>
  <si>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</si>
  <si>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</si>
  <si>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</si>
  <si>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</si>
  <si>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</si>
  <si>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</si>
  <si>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</si>
  <si>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</si>
  <si>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</si>
  <si>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</si>
  <si>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</si>
  <si>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</si>
  <si>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</si>
  <si>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</si>
  <si>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</si>
  <si>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</si>
  <si>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</si>
  <si>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</si>
  <si>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</si>
  <si>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</si>
  <si>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</si>
  <si>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</si>
  <si>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</si>
  <si>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</si>
  <si>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</si>
  <si>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</si>
  <si>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</si>
  <si>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</si>
  <si>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</si>
  <si>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</si>
  <si>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</si>
  <si>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</si>
  <si>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</si>
  <si>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</si>
  <si>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</si>
  <si>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</si>
  <si>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</si>
  <si>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</si>
  <si>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</si>
  <si>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</si>
  <si>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</si>
  <si>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</si>
  <si>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</si>
  <si>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</si>
  <si>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</si>
  <si>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</si>
  <si>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</si>
  <si>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</si>
  <si>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</si>
  <si>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</si>
  <si>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</si>
  <si>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</si>
  <si>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</si>
  <si>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</si>
  <si>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</si>
  <si>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</si>
  <si>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</si>
  <si>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</si>
  <si>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</si>
  <si>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</si>
  <si>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</si>
  <si>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</si>
  <si>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</si>
  <si>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</si>
  <si>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</si>
  <si>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</si>
  <si>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</si>
  <si>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</si>
  <si>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</si>
  <si>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</si>
  <si>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</si>
  <si>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</si>
  <si>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</si>
  <si>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</si>
  <si>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</si>
  <si>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</si>
  <si>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</si>
  <si>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</si>
  <si>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</si>
  <si>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</si>
  <si>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</si>
  <si>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</si>
  <si>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</si>
  <si>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</si>
  <si>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</si>
  <si>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</si>
  <si>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</si>
  <si>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</si>
  <si>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</si>
  <si>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</si>
  <si>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</si>
  <si>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</si>
  <si>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</si>
  <si>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</si>
  <si>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</si>
  <si>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</si>
  <si>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</si>
  <si>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</si>
  <si>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</si>
  <si>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</si>
  <si>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</si>
  <si>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</si>
  <si>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</si>
  <si>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</si>
  <si>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</si>
  <si>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</si>
  <si>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</si>
  <si>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</si>
  <si>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</si>
  <si>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</si>
  <si>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</si>
  <si>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</si>
  <si>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</si>
  <si>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</si>
  <si>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</si>
  <si>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</si>
  <si>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</si>
  <si>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</si>
  <si>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</si>
  <si>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</si>
  <si>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</si>
  <si>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</si>
  <si>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</si>
  <si>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</si>
  <si>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</si>
  <si>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</si>
  <si>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</si>
  <si>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</si>
  <si>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</si>
  <si>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</si>
  <si>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</si>
  <si>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</si>
  <si>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</si>
  <si>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</si>
  <si>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</si>
  <si>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</si>
  <si>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</si>
  <si>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</si>
  <si>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</si>
  <si>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</si>
  <si>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</si>
  <si>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</si>
  <si>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</si>
  <si>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</si>
  <si>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</si>
  <si>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</si>
  <si>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</si>
  <si>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</si>
  <si>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</si>
  <si>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</si>
  <si>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</si>
  <si>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</si>
  <si>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</si>
  <si>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</si>
  <si>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</si>
  <si>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</si>
  <si>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</si>
  <si>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</si>
  <si>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</si>
  <si>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</si>
  <si>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</si>
  <si>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</si>
  <si>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</si>
  <si>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</si>
  <si>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</si>
  <si>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</si>
  <si>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</si>
  <si>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</si>
  <si>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</si>
  <si>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</si>
  <si>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</si>
  <si>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</si>
  <si>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</si>
  <si>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</si>
  <si>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</si>
  <si>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</si>
  <si>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</si>
  <si>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</si>
  <si>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</si>
  <si>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</si>
  <si>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</si>
  <si>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</si>
  <si>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</si>
  <si>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</si>
  <si>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</si>
  <si>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</si>
  <si>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</si>
  <si>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</si>
  <si>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</si>
  <si>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</si>
  <si>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</si>
  <si>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</si>
  <si>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</si>
  <si>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</si>
  <si>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</si>
  <si>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</si>
  <si>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</si>
  <si>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</si>
  <si>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</si>
  <si>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</si>
  <si>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</si>
  <si>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</si>
  <si>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</si>
  <si>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</si>
  <si>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</si>
  <si>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</si>
  <si>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</si>
  <si>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</si>
  <si>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</si>
  <si>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</si>
  <si>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</si>
  <si>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</si>
  <si>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</si>
  <si>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</si>
  <si>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</si>
  <si>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</si>
  <si>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</si>
  <si>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</si>
  <si>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</si>
  <si>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</si>
  <si>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</si>
  <si>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</si>
  <si>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</si>
  <si>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</si>
  <si>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</si>
  <si>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</si>
  <si>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</si>
  <si>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</si>
  <si>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</si>
  <si>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</si>
  <si>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</si>
  <si>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</si>
  <si>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</si>
  <si>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</si>
  <si>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</si>
  <si>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</si>
  <si>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</si>
  <si>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</si>
  <si>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</si>
  <si>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</si>
  <si>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</si>
  <si>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</si>
  <si>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</si>
  <si>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</si>
  <si>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</si>
  <si>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</si>
  <si>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</si>
  <si>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</si>
  <si>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</si>
  <si>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</si>
  <si>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</si>
  <si>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</si>
  <si>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</si>
  <si>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</si>
  <si>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</si>
  <si>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</si>
  <si>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</si>
  <si>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</si>
  <si>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</si>
  <si>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</si>
  <si>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</si>
  <si>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</si>
  <si>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</si>
  <si>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</si>
  <si>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</si>
  <si>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</si>
  <si>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</si>
  <si>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</si>
  <si>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</si>
  <si>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</si>
  <si>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</si>
  <si>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</si>
  <si>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</si>
  <si>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</si>
  <si>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</si>
  <si>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</si>
  <si>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</si>
  <si>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</si>
  <si>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</si>
  <si>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</si>
  <si>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</si>
  <si>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</si>
  <si>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</si>
  <si>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</si>
  <si>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</si>
  <si>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</si>
  <si>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</si>
  <si>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</si>
  <si>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</si>
  <si>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</si>
  <si>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</si>
  <si>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</si>
  <si>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</si>
  <si>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</si>
  <si>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</si>
  <si>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</si>
  <si>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</si>
  <si>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</si>
  <si>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</si>
  <si>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</si>
  <si>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</si>
  <si>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</si>
  <si>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</si>
  <si>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</si>
  <si>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</si>
  <si>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</si>
  <si>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</si>
  <si>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</si>
  <si>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</si>
  <si>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</si>
  <si>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</si>
  <si>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</si>
  <si>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</si>
  <si>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</si>
  <si>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</si>
  <si>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</si>
  <si>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</si>
  <si>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</si>
  <si>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</si>
  <si>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</si>
  <si>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</si>
  <si>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</si>
  <si>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</si>
  <si>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</si>
  <si>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</si>
  <si>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</si>
  <si>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</si>
  <si>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</si>
  <si>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</si>
  <si>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</si>
  <si>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</si>
  <si>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</si>
  <si>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</si>
  <si>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</si>
  <si>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</si>
  <si>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</si>
  <si>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</si>
  <si>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</si>
  <si>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</si>
  <si>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</si>
  <si>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</si>
  <si>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</si>
  <si>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</si>
  <si>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</si>
  <si>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</si>
  <si>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</si>
  <si>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</si>
  <si>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</si>
  <si>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</si>
  <si>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</si>
  <si>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</si>
  <si>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</si>
  <si>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</si>
  <si>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</si>
  <si>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</si>
  <si>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</si>
  <si>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</si>
  <si>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</si>
  <si>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</si>
  <si>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</si>
  <si>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</si>
  <si>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</si>
  <si>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</si>
  <si>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</si>
  <si>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</si>
  <si>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</si>
  <si>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</si>
  <si>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</si>
  <si>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</si>
  <si>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</si>
  <si>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</si>
  <si>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</si>
  <si>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</si>
  <si>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</si>
  <si>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</si>
  <si>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</si>
  <si>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</si>
  <si>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</si>
  <si>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</si>
  <si>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</si>
  <si>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</si>
  <si>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</si>
  <si>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</si>
  <si>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</si>
  <si>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</si>
  <si>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</si>
  <si>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</si>
  <si>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</si>
  <si>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</si>
  <si>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</si>
  <si>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</si>
  <si>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</si>
  <si>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</si>
  <si>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</si>
  <si>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</si>
  <si>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</si>
  <si>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</si>
  <si>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</si>
  <si>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</si>
  <si>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</si>
  <si>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</si>
  <si>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</si>
  <si>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</si>
  <si>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</si>
  <si>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</si>
  <si>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</si>
  <si>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</si>
  <si>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</si>
  <si>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</si>
  <si>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</si>
  <si>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</si>
  <si>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</si>
  <si>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</si>
  <si>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</si>
  <si>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</si>
  <si>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</si>
  <si>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</si>
  <si>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</si>
  <si>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</si>
  <si>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</si>
  <si>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</si>
  <si>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</si>
  <si>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</si>
  <si>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</si>
  <si>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</si>
  <si>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</si>
  <si>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</si>
  <si>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</si>
  <si>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</si>
  <si>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</si>
  <si>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</si>
  <si>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</si>
  <si>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</si>
  <si>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</si>
  <si>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</si>
  <si>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</si>
  <si>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</si>
  <si>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</si>
  <si>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</si>
  <si>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</si>
  <si>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</si>
  <si>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</si>
  <si>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</si>
  <si>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</si>
  <si>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</si>
  <si>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</si>
  <si>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</si>
  <si>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</si>
  <si>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</si>
  <si>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</si>
  <si>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</si>
  <si>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</si>
  <si>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</si>
  <si>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</si>
  <si>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</si>
  <si>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</si>
  <si>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</si>
  <si>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</si>
  <si>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</si>
  <si>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</si>
  <si>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</si>
  <si>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</si>
  <si>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</si>
  <si>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</si>
  <si>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</si>
  <si>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</si>
  <si>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</si>
  <si>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</si>
  <si>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</si>
  <si>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</si>
  <si>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</si>
  <si>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</si>
  <si>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</si>
  <si>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</si>
  <si>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</si>
  <si>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</si>
  <si>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</si>
  <si>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</si>
  <si>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</si>
  <si>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</si>
  <si>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</si>
  <si>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</si>
  <si>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</si>
  <si>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</si>
  <si>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</si>
  <si>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</si>
  <si>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</si>
  <si>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</si>
  <si>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</si>
  <si>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</si>
  <si>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</si>
  <si>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</si>
  <si>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</si>
  <si>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</si>
  <si>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</si>
  <si>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</si>
  <si>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</si>
  <si>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</si>
  <si>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</si>
  <si>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</si>
  <si>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</si>
  <si>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</si>
  <si>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</si>
  <si>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</si>
  <si>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</si>
  <si>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</si>
  <si>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</si>
  <si>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</si>
  <si>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</si>
  <si>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</si>
  <si>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</si>
  <si>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</si>
  <si>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</si>
  <si>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</si>
  <si>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</si>
  <si>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</si>
  <si>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</si>
  <si>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</si>
  <si>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</si>
  <si>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</si>
  <si>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</si>
  <si>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</si>
  <si>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</si>
  <si>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</si>
  <si>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</si>
  <si>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</si>
  <si>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</si>
  <si>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</si>
  <si>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</si>
  <si>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</si>
  <si>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</si>
  <si>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</si>
  <si>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</si>
  <si>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</si>
  <si>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</si>
  <si>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</si>
  <si>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</si>
  <si>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</si>
  <si>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</si>
  <si>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</si>
  <si>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</si>
  <si>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</si>
  <si>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</si>
  <si>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</si>
  <si>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</si>
  <si>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</si>
  <si>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</si>
  <si>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</si>
  <si>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</si>
  <si>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</si>
  <si>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</si>
  <si>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</si>
  <si>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</si>
  <si>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</si>
  <si>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</si>
  <si>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</si>
  <si>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</si>
  <si>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</si>
  <si>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</si>
  <si>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</si>
  <si>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</si>
  <si>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</si>
  <si>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</si>
  <si>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</si>
  <si>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</si>
  <si>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</si>
  <si>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</si>
  <si>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</si>
  <si>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</si>
  <si>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</si>
  <si>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</si>
  <si>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</si>
  <si>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</si>
  <si>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</si>
  <si>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</si>
  <si>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</si>
  <si>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</si>
  <si>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</si>
  <si>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</si>
  <si>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</si>
  <si>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</si>
  <si>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</si>
  <si>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</si>
  <si>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</si>
  <si>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</si>
  <si>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</si>
  <si>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</si>
  <si>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</si>
  <si>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</si>
  <si>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</si>
  <si>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</si>
  <si>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</si>
  <si>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</si>
  <si>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</si>
  <si>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</si>
  <si>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</si>
  <si>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</si>
  <si>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</si>
  <si>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</si>
  <si>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</si>
  <si>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</si>
  <si>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</si>
  <si>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</si>
  <si>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</si>
  <si>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</si>
  <si>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</si>
  <si>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</si>
  <si>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</si>
  <si>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</si>
  <si>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</si>
  <si>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</si>
  <si>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</si>
  <si>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</si>
  <si>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</si>
  <si>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</si>
  <si>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</si>
  <si>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</si>
  <si>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</si>
  <si>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</si>
  <si>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</si>
  <si>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</si>
  <si>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</si>
  <si>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</si>
  <si>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</si>
  <si>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</si>
  <si>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</si>
  <si>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</si>
  <si>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</si>
  <si>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</si>
  <si>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</si>
  <si>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</si>
  <si>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</si>
  <si>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</si>
  <si>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</si>
  <si>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</si>
  <si>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</si>
  <si>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</si>
  <si>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</si>
  <si>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</si>
  <si>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</si>
  <si>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</si>
  <si>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</si>
  <si>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</si>
  <si>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</si>
  <si>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</si>
  <si>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</si>
  <si>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</si>
  <si>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</si>
  <si>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</si>
  <si>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</si>
  <si>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</si>
  <si>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</si>
  <si>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</si>
  <si>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</si>
  <si>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</si>
  <si>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</si>
  <si>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</si>
  <si>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</si>
  <si>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</si>
  <si>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</si>
  <si>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</si>
  <si>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</si>
  <si>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</si>
  <si>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</si>
  <si>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</si>
  <si>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</si>
  <si>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</si>
  <si>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</si>
  <si>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</si>
  <si>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</si>
  <si>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</si>
  <si>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</si>
  <si>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</si>
  <si>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</si>
  <si>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</si>
  <si>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</si>
  <si>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</si>
  <si>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</si>
  <si>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</si>
  <si>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</si>
  <si>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</si>
  <si>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</si>
  <si>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</si>
  <si>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</si>
  <si>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</si>
  <si>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</si>
  <si>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</si>
  <si>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</si>
  <si>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</si>
  <si>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</si>
  <si>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</si>
  <si>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</si>
  <si>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</si>
  <si>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</si>
  <si>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</si>
  <si>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</si>
  <si>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</si>
  <si>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</si>
  <si>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</si>
  <si>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</si>
  <si>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</si>
  <si>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</si>
  <si>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</si>
  <si>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</si>
  <si>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</si>
  <si>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</si>
  <si>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</si>
  <si>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</si>
  <si>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</si>
  <si>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</si>
  <si>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</si>
  <si>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</si>
  <si>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</si>
  <si>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</si>
  <si>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</si>
  <si>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</si>
  <si>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</si>
  <si>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</si>
  <si>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</si>
  <si>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</si>
  <si>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</si>
  <si>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</si>
  <si>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</si>
  <si>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</si>
  <si>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</si>
  <si>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</si>
  <si>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</si>
  <si>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</si>
  <si>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</si>
  <si>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</si>
  <si>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</si>
  <si>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</si>
  <si>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</si>
  <si>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</si>
  <si>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</si>
  <si>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</si>
  <si>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</si>
  <si>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</si>
  <si>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</si>
  <si>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</si>
  <si>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</si>
  <si>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</si>
  <si>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</si>
  <si>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</si>
  <si>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</si>
  <si>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</si>
  <si>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</si>
  <si>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</si>
  <si>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</si>
  <si>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</si>
  <si>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</si>
  <si>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</si>
  <si>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</si>
  <si>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</si>
  <si>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</si>
  <si>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</si>
  <si>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</si>
  <si>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</si>
  <si>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</si>
  <si>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</si>
  <si>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</si>
  <si>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</si>
  <si>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</si>
  <si>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</si>
  <si>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</si>
  <si>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</si>
  <si>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</si>
  <si>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</si>
  <si>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</si>
  <si>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</si>
  <si>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</si>
  <si>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</si>
  <si>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</si>
  <si>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</si>
  <si>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</si>
  <si>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</si>
  <si>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</si>
  <si>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</si>
  <si>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</si>
  <si>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</si>
  <si>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</si>
  <si>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</si>
  <si>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</si>
  <si>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</si>
  <si>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</si>
  <si>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</si>
  <si>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</si>
  <si>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</si>
  <si>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</si>
  <si>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</si>
  <si>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</si>
  <si>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</si>
  <si>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</si>
  <si>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</si>
  <si>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</si>
  <si>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</si>
  <si>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</si>
  <si>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</si>
  <si>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</si>
  <si>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</si>
  <si>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</si>
  <si>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</si>
  <si>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</si>
  <si>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</si>
  <si>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</si>
  <si>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</si>
  <si>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</si>
  <si>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</si>
  <si>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</si>
  <si>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</si>
  <si>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</si>
  <si>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</si>
  <si>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</si>
  <si>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</si>
  <si>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</si>
  <si>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</si>
  <si>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</si>
  <si>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</si>
  <si>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</si>
  <si>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</si>
  <si>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</si>
  <si>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</si>
  <si>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</si>
  <si>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</si>
  <si>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</si>
  <si>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</si>
  <si>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</si>
  <si>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</si>
  <si>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</si>
  <si>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</si>
  <si>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</si>
  <si>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</si>
  <si>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</si>
  <si>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</si>
  <si>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</si>
  <si>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</si>
  <si>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</si>
  <si>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</si>
  <si>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</si>
  <si>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</si>
  <si>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</si>
  <si>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</si>
  <si>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</si>
  <si>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</si>
  <si>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</si>
  <si>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</si>
  <si>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</si>
  <si>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</si>
  <si>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</si>
  <si>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</si>
  <si>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</si>
  <si>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</si>
  <si>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</si>
  <si>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</si>
  <si>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</si>
  <si>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</si>
  <si>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</si>
  <si>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</si>
  <si>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</si>
  <si>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</si>
  <si>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</si>
  <si>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</si>
  <si>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</si>
  <si>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</si>
  <si>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</si>
  <si>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</si>
  <si>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</si>
  <si>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</si>
  <si>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</si>
  <si>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</si>
  <si>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</si>
  <si>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</si>
  <si>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</si>
  <si>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</si>
  <si>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</si>
  <si>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</si>
  <si>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</si>
  <si>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</si>
  <si>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</si>
  <si>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</si>
  <si>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</si>
  <si>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</si>
  <si>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</si>
  <si>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</si>
  <si>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</si>
  <si>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</si>
  <si>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</si>
  <si>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</si>
  <si>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</si>
  <si>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</si>
  <si>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</si>
  <si>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</si>
  <si>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</si>
  <si>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</si>
  <si>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</si>
  <si>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</si>
  <si>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</si>
  <si>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</si>
  <si>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</si>
  <si>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</si>
  <si>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</si>
  <si>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</si>
  <si>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</si>
  <si>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</si>
  <si>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</si>
  <si>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</si>
  <si>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</si>
  <si>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</si>
  <si>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</si>
  <si>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</si>
  <si>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</si>
  <si>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</si>
  <si>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</si>
  <si>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</si>
  <si>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</si>
  <si>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</si>
  <si>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</si>
  <si>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</si>
  <si>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</si>
  <si>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</si>
  <si>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</si>
  <si>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</si>
  <si>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</si>
  <si>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</si>
  <si>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</si>
  <si>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</si>
  <si>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</si>
  <si>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</si>
  <si>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</si>
  <si>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</si>
  <si>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</si>
  <si>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</si>
  <si>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</si>
  <si>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</si>
  <si>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</si>
  <si>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</si>
  <si>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</si>
  <si>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</si>
  <si>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</si>
  <si>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</si>
  <si>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</si>
  <si>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</si>
  <si>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</si>
  <si>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</si>
  <si>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</si>
  <si>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</si>
  <si>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</si>
  <si>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</si>
  <si>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</si>
  <si>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</si>
  <si>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</si>
  <si>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</si>
  <si>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</si>
  <si>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</si>
  <si>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</si>
  <si>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</si>
  <si>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</si>
  <si>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</si>
  <si>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</si>
  <si>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</si>
  <si>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</si>
  <si>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</si>
  <si>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</si>
  <si>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</si>
  <si>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</si>
  <si>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</si>
  <si>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</si>
  <si>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</si>
  <si>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</si>
  <si>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</si>
  <si>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</si>
  <si>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</si>
  <si>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</si>
  <si>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</si>
  <si>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</si>
  <si>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</si>
  <si>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</si>
  <si>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</si>
  <si>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</si>
  <si>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</si>
  <si>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</si>
  <si>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</si>
  <si>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</si>
  <si>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</si>
  <si>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</si>
  <si>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</si>
  <si>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</si>
  <si>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</si>
  <si>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</si>
  <si>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</si>
  <si>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</si>
  <si>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</si>
  <si>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</si>
  <si>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</si>
  <si>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</si>
  <si>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</si>
  <si>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</si>
  <si>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</si>
  <si>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</si>
  <si>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</si>
  <si>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</si>
  <si>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</si>
  <si>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</si>
  <si>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</si>
  <si>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</si>
  <si>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</si>
  <si>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</si>
  <si>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</si>
  <si>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</si>
  <si>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</si>
  <si>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</si>
  <si>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</si>
  <si>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</si>
  <si>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</si>
  <si>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</si>
  <si>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</si>
  <si>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</si>
  <si>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</si>
  <si>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</si>
  <si>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</si>
  <si>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</si>
  <si>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</si>
  <si>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</si>
  <si>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</si>
  <si>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</si>
  <si>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</si>
  <si>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</si>
  <si>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</si>
  <si>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</si>
  <si>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</si>
  <si>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</si>
  <si>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</si>
  <si>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</si>
  <si>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</si>
  <si>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</si>
  <si>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</si>
  <si>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</si>
  <si>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</si>
  <si>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</si>
  <si>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</si>
  <si>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</si>
  <si>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</si>
  <si>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</si>
  <si>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</si>
  <si>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</si>
  <si>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</si>
  <si>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</si>
  <si>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</si>
  <si>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</si>
  <si>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</si>
  <si>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</si>
  <si>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</si>
  <si>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</si>
  <si>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</si>
  <si>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</si>
  <si>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</si>
  <si>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</si>
  <si>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</si>
  <si>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</si>
  <si>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</si>
  <si>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</si>
  <si>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</si>
  <si>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</si>
  <si>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</si>
  <si>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</si>
  <si>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</si>
  <si>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</si>
  <si>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</si>
  <si>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</si>
  <si>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</si>
  <si>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</si>
  <si>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</si>
  <si>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</si>
  <si>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</si>
  <si>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</si>
  <si>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</si>
  <si>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</si>
  <si>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</si>
  <si>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</si>
  <si>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</si>
  <si>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</si>
  <si>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</si>
  <si>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</si>
  <si>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</si>
  <si>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</si>
  <si>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</si>
  <si>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</si>
  <si>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</si>
  <si>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</si>
  <si>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</si>
  <si>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</si>
  <si>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</si>
  <si>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</si>
  <si>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</si>
  <si>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</si>
  <si>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</si>
  <si>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</si>
  <si>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</si>
  <si>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</si>
  <si>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</si>
  <si>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</si>
  <si>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</si>
  <si>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</si>
  <si>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</si>
  <si>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</si>
  <si>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</si>
  <si>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</si>
  <si>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</si>
  <si>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</si>
  <si>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</si>
  <si>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</si>
  <si>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</si>
  <si>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</si>
  <si>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</si>
  <si>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</si>
  <si>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</si>
  <si>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</si>
  <si>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</si>
  <si>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</si>
  <si>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</si>
  <si>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</si>
  <si>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</si>
  <si>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</si>
  <si>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</si>
  <si>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</si>
  <si>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</si>
  <si>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</si>
  <si>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</si>
  <si>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</si>
  <si>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</si>
  <si>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</si>
  <si>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</si>
  <si>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</si>
  <si>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</si>
  <si>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</si>
  <si>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</si>
  <si>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</si>
  <si>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</si>
  <si>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</si>
  <si>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</si>
  <si>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</si>
  <si>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</si>
  <si>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</si>
  <si>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</si>
  <si>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</si>
  <si>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</si>
  <si>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</si>
  <si>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</si>
  <si>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</si>
  <si>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</si>
  <si>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</si>
  <si>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</si>
  <si>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</si>
  <si>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</si>
  <si>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</si>
  <si>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</si>
  <si>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</si>
  <si>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</si>
  <si>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</si>
  <si>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</si>
  <si>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</si>
  <si>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</si>
  <si>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</si>
  <si>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</si>
  <si>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</si>
  <si>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</si>
  <si>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</si>
  <si>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</si>
  <si>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</si>
  <si>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</si>
  <si>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</si>
  <si>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</si>
  <si>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</si>
  <si>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</si>
  <si>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</si>
  <si>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</si>
  <si>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</si>
  <si>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</si>
  <si>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</si>
  <si>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</si>
  <si>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</si>
  <si>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</si>
  <si>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</si>
  <si>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</si>
  <si>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</si>
  <si>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</si>
  <si>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</si>
  <si>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</si>
  <si>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</si>
  <si>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</si>
  <si>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</si>
  <si>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</si>
  <si>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</si>
  <si>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</si>
  <si>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</si>
  <si>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</si>
  <si>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</si>
  <si>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</si>
  <si>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</si>
  <si>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</si>
  <si>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</si>
  <si>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</si>
  <si>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</si>
  <si>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</si>
  <si>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</si>
  <si>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</si>
  <si>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</si>
  <si>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</si>
  <si>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</si>
  <si>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</si>
  <si>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</si>
  <si>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</si>
  <si>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</si>
  <si>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</si>
  <si>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</si>
  <si>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</si>
  <si>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</si>
  <si>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</si>
  <si>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</si>
  <si>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</si>
  <si>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</si>
  <si>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</si>
  <si>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</si>
  <si>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</si>
  <si>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</si>
  <si>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</si>
  <si>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</si>
  <si>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</si>
  <si>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</si>
  <si>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</si>
  <si>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</si>
  <si>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</si>
  <si>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</si>
  <si>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</si>
  <si>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</si>
  <si>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</si>
  <si>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</si>
  <si>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</si>
  <si>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</si>
  <si>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</si>
  <si>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</si>
  <si>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</si>
  <si>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</si>
  <si>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</si>
  <si>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</si>
  <si>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</si>
  <si>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</si>
  <si>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</si>
  <si>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</si>
  <si>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</si>
  <si>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</si>
  <si>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</si>
  <si>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</si>
  <si>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</si>
  <si>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</si>
  <si>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</si>
  <si>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</si>
  <si>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</si>
  <si>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</si>
  <si>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</si>
  <si>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</si>
  <si>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</si>
  <si>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</si>
  <si>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</si>
  <si>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</si>
  <si>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</si>
  <si>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</si>
  <si>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</si>
  <si>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</si>
  <si>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</si>
  <si>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</si>
  <si>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</si>
  <si>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</si>
  <si>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</si>
  <si>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</si>
  <si>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</si>
  <si>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</si>
  <si>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</si>
  <si>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</si>
  <si>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</si>
  <si>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</si>
  <si>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</si>
  <si>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</si>
  <si>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</si>
  <si>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</si>
  <si>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</si>
  <si>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</si>
  <si>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</si>
  <si>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</si>
  <si>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</si>
  <si>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</si>
  <si>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</si>
  <si>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</si>
  <si>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</si>
  <si>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</si>
  <si>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</si>
  <si>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</si>
  <si>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</si>
  <si>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</si>
  <si>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</si>
  <si>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</si>
  <si>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</si>
  <si>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</si>
  <si>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</si>
  <si>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</si>
  <si>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</si>
  <si>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</si>
  <si>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</si>
  <si>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</si>
  <si>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</si>
  <si>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</si>
  <si>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</si>
  <si>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</si>
  <si>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</si>
  <si>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</si>
  <si>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</si>
  <si>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</si>
  <si>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</si>
  <si>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</si>
  <si>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</si>
  <si>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</si>
  <si>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</si>
  <si>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</si>
  <si>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</si>
  <si>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</si>
  <si>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</si>
  <si>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</si>
  <si>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</si>
  <si>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</si>
  <si>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</si>
  <si>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</si>
  <si>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</si>
  <si>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</si>
  <si>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</si>
  <si>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</si>
  <si>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</si>
  <si>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</si>
  <si>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</si>
  <si>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</si>
  <si>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</si>
  <si>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</si>
  <si>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</si>
  <si>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</si>
  <si>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</si>
  <si>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</si>
  <si>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</si>
  <si>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</si>
  <si>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</si>
  <si>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</si>
  <si>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</si>
  <si>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</si>
  <si>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</si>
  <si>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</si>
  <si>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</si>
  <si>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</si>
  <si>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</si>
  <si>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</si>
  <si>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</si>
  <si>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</si>
  <si>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</si>
  <si>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</si>
  <si>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</si>
  <si>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</si>
  <si>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</si>
  <si>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</si>
  <si>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</si>
  <si>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</si>
  <si>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</si>
  <si>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</si>
  <si>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</si>
  <si>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</si>
  <si>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</si>
  <si>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</si>
  <si>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</si>
  <si>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</si>
  <si>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</si>
  <si>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</si>
  <si>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</si>
  <si>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</si>
  <si>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</si>
  <si>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</si>
  <si>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</si>
  <si>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</si>
  <si>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</si>
  <si>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</si>
  <si>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</si>
  <si>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</si>
  <si>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</si>
  <si>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</si>
  <si>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</si>
  <si>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</si>
  <si>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</si>
  <si>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</si>
  <si>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</si>
  <si>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</si>
  <si>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</si>
  <si>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</si>
  <si>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</si>
  <si>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</si>
  <si>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</si>
  <si>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</si>
  <si>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</si>
  <si>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</si>
  <si>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</si>
  <si>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</si>
  <si>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</si>
  <si>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</si>
  <si>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</si>
  <si>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</si>
  <si>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</si>
  <si>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</si>
  <si>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</si>
  <si>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</si>
  <si>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</si>
  <si>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</si>
  <si>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</si>
  <si>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</si>
  <si>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</si>
  <si>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</si>
  <si>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</si>
  <si>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</si>
  <si>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</si>
  <si>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</si>
  <si>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</si>
  <si>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</si>
  <si>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</si>
  <si>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</si>
  <si>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</si>
  <si>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</si>
  <si>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</si>
  <si>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</si>
  <si>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</si>
  <si>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</si>
  <si>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</si>
  <si>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</si>
  <si>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</si>
  <si>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</si>
  <si>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</si>
  <si>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</si>
  <si>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</si>
  <si>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</si>
  <si>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</si>
  <si>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</si>
  <si>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</si>
  <si>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</si>
  <si>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</si>
  <si>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</si>
  <si>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</si>
  <si>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</si>
  <si>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</si>
  <si>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</si>
  <si>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</si>
  <si>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</si>
  <si>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</si>
  <si>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</si>
  <si>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</si>
  <si>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</si>
  <si>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</si>
  <si>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</si>
  <si>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</si>
  <si>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</si>
  <si>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</si>
  <si>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</si>
  <si>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</si>
  <si>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</si>
  <si>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</si>
  <si>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</si>
  <si>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</si>
  <si>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</si>
  <si>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</si>
  <si>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</si>
  <si>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</si>
  <si>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</si>
  <si>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</si>
  <si>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</si>
  <si>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</si>
  <si>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</si>
  <si>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</si>
  <si>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</si>
  <si>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</si>
  <si>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</si>
  <si>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</si>
  <si>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</si>
  <si>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</si>
  <si>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</si>
  <si>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</si>
  <si>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</si>
  <si>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</si>
  <si>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</si>
  <si>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</si>
  <si>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</si>
  <si>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</si>
  <si>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</si>
  <si>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</si>
  <si>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</si>
  <si>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</si>
  <si>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</si>
  <si>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</si>
  <si>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</si>
  <si>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</si>
  <si>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</si>
  <si>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</si>
  <si>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</si>
  <si>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</si>
  <si>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</si>
  <si>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</si>
  <si>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</si>
  <si>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</si>
  <si>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</si>
  <si>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</si>
  <si>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</si>
  <si>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</si>
  <si>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</si>
  <si>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</si>
  <si>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</si>
  <si>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</si>
  <si>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</si>
  <si>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</si>
  <si>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</si>
  <si>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</si>
  <si>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</si>
  <si>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</si>
  <si>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</si>
  <si>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</si>
  <si>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</si>
  <si>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</si>
  <si>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</si>
  <si>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</si>
  <si>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</si>
  <si>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</si>
  <si>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</si>
  <si>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</si>
  <si>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</si>
  <si>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</si>
  <si>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</si>
  <si>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</si>
  <si>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</si>
  <si>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</si>
  <si>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</si>
  <si>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</si>
  <si>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</si>
  <si>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</si>
  <si>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</si>
  <si>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</si>
  <si>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</si>
  <si>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</si>
  <si>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</si>
  <si>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</si>
  <si>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</si>
  <si>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</si>
  <si>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</si>
  <si>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</si>
  <si>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</si>
  <si>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</si>
  <si>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</si>
  <si>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</si>
  <si>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</si>
  <si>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</si>
  <si>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</si>
  <si>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</si>
  <si>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</si>
  <si>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</si>
  <si>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</si>
  <si>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</si>
  <si>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</si>
  <si>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</si>
  <si>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</si>
  <si>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</si>
  <si>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</si>
  <si>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</si>
  <si>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</si>
  <si>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</si>
  <si>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</si>
  <si>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</si>
  <si>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</si>
  <si>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</si>
  <si>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</si>
  <si>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</si>
  <si>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</si>
  <si>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</si>
  <si>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</si>
  <si>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</si>
  <si>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</si>
  <si>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</si>
  <si>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</si>
  <si>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</si>
  <si>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</si>
  <si>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</si>
  <si>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</si>
  <si>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</si>
  <si>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</si>
  <si>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</si>
  <si>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</si>
  <si>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</si>
  <si>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</si>
  <si>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</si>
  <si>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</si>
  <si>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</si>
  <si>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</si>
  <si>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</si>
  <si>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</si>
  <si>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</si>
  <si>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</si>
  <si>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</si>
  <si>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</si>
  <si>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</si>
  <si>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</si>
  <si>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</si>
  <si>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</si>
  <si>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</si>
  <si>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</si>
  <si>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</si>
  <si>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</si>
  <si>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</si>
  <si>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</si>
  <si>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</si>
  <si>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</si>
  <si>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</si>
  <si>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</si>
  <si>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</si>
  <si>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</si>
  <si>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</si>
  <si>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</si>
  <si>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</si>
  <si>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</si>
  <si>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</si>
  <si>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</si>
  <si>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</si>
  <si>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</si>
  <si>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</si>
  <si>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</si>
  <si>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</si>
  <si>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</si>
  <si>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</si>
  <si>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</si>
  <si>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</si>
  <si>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</si>
  <si>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</si>
  <si>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</si>
  <si>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</si>
  <si>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</si>
  <si>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</si>
  <si>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</si>
  <si>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</si>
  <si>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</si>
  <si>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</si>
  <si>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</si>
  <si>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</si>
  <si>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</si>
  <si>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</si>
  <si>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</si>
  <si>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</si>
  <si>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</si>
  <si>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</si>
  <si>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</si>
  <si>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</si>
  <si>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</si>
  <si>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</si>
  <si>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</si>
  <si>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</si>
  <si>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</si>
  <si>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</si>
  <si>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</si>
  <si>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</si>
  <si>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</si>
  <si>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</si>
  <si>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</si>
  <si>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</si>
  <si>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</si>
  <si>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</si>
  <si>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</si>
  <si>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</si>
  <si>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</si>
  <si>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</si>
  <si>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</si>
  <si>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</si>
  <si>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</si>
  <si>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</si>
  <si>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</si>
  <si>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</si>
  <si>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</si>
  <si>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</si>
  <si>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</si>
  <si>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</si>
  <si>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</si>
  <si>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</si>
  <si>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</si>
  <si>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</si>
  <si>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</si>
  <si>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</si>
  <si>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</si>
  <si>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</si>
  <si>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</si>
  <si>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</si>
  <si>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</si>
  <si>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</si>
  <si>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</si>
  <si>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</si>
  <si>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</si>
  <si>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</si>
  <si>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</si>
  <si>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</si>
  <si>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</si>
  <si>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</si>
  <si>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</si>
  <si>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</si>
  <si>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</si>
  <si>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</si>
  <si>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</si>
  <si>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</si>
  <si>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</si>
  <si>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</si>
  <si>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</si>
  <si>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</si>
  <si>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</si>
  <si>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</si>
  <si>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</si>
  <si>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</si>
  <si>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</si>
  <si>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</si>
  <si>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</si>
  <si>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</si>
  <si>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</si>
  <si>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</si>
  <si>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</si>
  <si>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</si>
  <si>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</si>
  <si>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</si>
  <si>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</si>
  <si>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</si>
  <si>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</si>
  <si>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</si>
  <si>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</si>
  <si>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</si>
  <si>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</si>
  <si>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</si>
  <si>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</si>
  <si>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</si>
  <si>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</si>
  <si>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</si>
  <si>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</si>
  <si>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</si>
  <si>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</si>
  <si>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</si>
  <si>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</si>
  <si>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</si>
  <si>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</si>
  <si>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</si>
  <si>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</si>
  <si>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</si>
  <si>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</si>
  <si>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</si>
  <si>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</si>
  <si>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</si>
  <si>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</si>
  <si>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</si>
  <si>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</si>
  <si>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</si>
  <si>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</si>
  <si>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</si>
  <si>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</si>
  <si>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</si>
  <si>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</si>
  <si>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</si>
  <si>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</si>
  <si>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</si>
  <si>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</si>
  <si>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</si>
  <si>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</si>
  <si>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</si>
  <si>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</si>
  <si>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</si>
  <si>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</si>
  <si>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</si>
  <si>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</si>
  <si>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</si>
  <si>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</si>
  <si>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</si>
  <si>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</si>
  <si>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</si>
  <si>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</si>
  <si>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</si>
  <si>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</si>
  <si>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</si>
  <si>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</si>
  <si>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</si>
  <si>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</si>
  <si>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</si>
  <si>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</si>
  <si>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</si>
  <si>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</si>
  <si>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</si>
  <si>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</si>
  <si>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</si>
  <si>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</si>
  <si>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</si>
  <si>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</si>
  <si>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</si>
  <si>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</si>
  <si>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</si>
  <si>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</si>
  <si>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</si>
  <si>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</si>
  <si>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</si>
  <si>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</si>
  <si>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</si>
  <si>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</si>
  <si>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</si>
  <si>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</si>
  <si>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</si>
  <si>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</si>
  <si>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</si>
  <si>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</si>
  <si>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</si>
  <si>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</si>
  <si>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</si>
  <si>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</si>
  <si>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</si>
  <si>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</si>
  <si>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</si>
  <si>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</si>
  <si>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</si>
  <si>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</si>
  <si>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</si>
  <si>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</si>
  <si>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</si>
  <si>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</si>
  <si>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</si>
  <si>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</si>
  <si>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</si>
  <si>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</si>
  <si>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</si>
  <si>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</si>
  <si>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</si>
  <si>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</si>
  <si>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</si>
  <si>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</si>
  <si>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</si>
  <si>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</si>
  <si>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</si>
  <si>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</si>
  <si>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</si>
  <si>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</si>
  <si>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</si>
  <si>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</si>
  <si>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</si>
  <si>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</si>
  <si>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</si>
  <si>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</si>
  <si>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</si>
  <si>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</si>
  <si>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</si>
  <si>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</si>
  <si>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</si>
  <si>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</si>
  <si>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</si>
  <si>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</si>
  <si>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</si>
  <si>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</si>
  <si>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</si>
  <si>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</si>
  <si>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</si>
  <si>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</si>
  <si>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</si>
  <si>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</si>
  <si>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</si>
  <si>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</si>
  <si>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</si>
  <si>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</si>
  <si>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</si>
  <si>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</si>
  <si>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</si>
  <si>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</si>
  <si>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</si>
  <si>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</si>
  <si>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</si>
  <si>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</si>
  <si>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</si>
  <si>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</si>
  <si>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</si>
  <si>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</si>
  <si>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</si>
  <si>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</si>
  <si>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</si>
  <si>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</si>
  <si>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</si>
  <si>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</si>
  <si>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</si>
  <si>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</si>
  <si>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</si>
  <si>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</si>
  <si>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</si>
  <si>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</si>
  <si>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</si>
  <si>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</si>
  <si>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</si>
  <si>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</si>
  <si>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</si>
  <si>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</si>
  <si>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</si>
  <si>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</si>
  <si>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</si>
  <si>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</si>
  <si>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</si>
  <si>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</si>
  <si>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</si>
  <si>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</si>
  <si>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</si>
  <si>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</si>
  <si>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</si>
  <si>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</si>
  <si>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</si>
  <si>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</si>
  <si>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</si>
  <si>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</si>
  <si>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</si>
  <si>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</si>
  <si>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</si>
  <si>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</si>
  <si>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</si>
  <si>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</si>
  <si>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</si>
  <si>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</si>
  <si>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</si>
  <si>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</si>
  <si>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</si>
  <si>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</si>
  <si>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</si>
  <si>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</si>
  <si>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</si>
  <si>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</si>
  <si>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</si>
  <si>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</si>
  <si>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</si>
  <si>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</si>
  <si>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</si>
  <si>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</si>
  <si>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</si>
  <si>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</si>
  <si>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</si>
  <si>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</si>
  <si>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</si>
  <si>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</si>
  <si>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</si>
  <si>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</si>
  <si>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</si>
  <si>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</si>
  <si>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</si>
  <si>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</si>
  <si>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</si>
  <si>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</si>
  <si>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</si>
  <si>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</si>
  <si>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</si>
  <si>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</si>
  <si>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</si>
  <si>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</si>
  <si>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</si>
  <si>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</si>
  <si>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</si>
  <si>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</si>
  <si>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</si>
  <si>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</si>
  <si>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</si>
  <si>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</si>
  <si>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</si>
  <si>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</si>
  <si>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</si>
  <si>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</si>
  <si>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</si>
  <si>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</si>
  <si>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</si>
  <si>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</si>
  <si>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</si>
  <si>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</si>
  <si>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</si>
  <si>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</si>
  <si>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</si>
  <si>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</si>
  <si>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</si>
  <si>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</si>
  <si>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</si>
  <si>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</si>
  <si>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</si>
  <si>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</si>
  <si>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</si>
  <si>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</si>
  <si>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</si>
  <si>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</si>
  <si>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</si>
  <si>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</si>
  <si>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</si>
  <si>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</si>
  <si>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</si>
  <si>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</si>
  <si>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</si>
  <si>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</si>
  <si>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</si>
  <si>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</si>
  <si>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</si>
  <si>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</si>
  <si>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</si>
  <si>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</si>
  <si>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</si>
  <si>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</si>
  <si>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</si>
  <si>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</si>
  <si>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</si>
  <si>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</si>
  <si>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</si>
  <si>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</si>
  <si>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</si>
  <si>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</si>
  <si>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</si>
  <si>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</si>
  <si>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</si>
  <si>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</si>
  <si>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</si>
  <si>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</si>
  <si>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</si>
  <si>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</si>
  <si>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</si>
  <si>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</si>
  <si>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</si>
  <si>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</si>
  <si>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</si>
  <si>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</si>
  <si>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</si>
  <si>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</si>
  <si>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</si>
  <si>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</si>
  <si>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</si>
  <si>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</si>
  <si>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</si>
  <si>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</si>
  <si>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</si>
  <si>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</si>
  <si>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</si>
  <si>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</si>
  <si>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</si>
  <si>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</si>
  <si>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</si>
  <si>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</si>
  <si>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</si>
  <si>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</si>
  <si>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</si>
  <si>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</si>
  <si>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</si>
  <si>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</si>
  <si>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</si>
  <si>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</si>
  <si>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</si>
  <si>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</si>
  <si>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</si>
  <si>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</si>
  <si>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</si>
  <si>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</si>
  <si>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</si>
  <si>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</si>
  <si>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</si>
  <si>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</si>
  <si>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</si>
  <si>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</si>
  <si>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</si>
  <si>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</si>
  <si>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</si>
  <si>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</si>
  <si>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</si>
  <si>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</si>
  <si>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</si>
  <si>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</si>
  <si>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</si>
  <si>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</si>
  <si>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</si>
  <si>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</si>
  <si>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</si>
  <si>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</si>
  <si>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</si>
  <si>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</si>
  <si>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</si>
  <si>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</si>
  <si>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</si>
  <si>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</si>
  <si>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</si>
  <si>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</si>
  <si>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</si>
  <si>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</si>
  <si>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</si>
  <si>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</si>
  <si>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</si>
  <si>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</si>
  <si>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</si>
  <si>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</si>
  <si>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</si>
  <si>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</si>
  <si>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</si>
  <si>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</si>
  <si>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</si>
  <si>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</si>
  <si>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</si>
  <si>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</si>
  <si>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</si>
  <si>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</si>
  <si>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</si>
  <si>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</si>
  <si>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</si>
  <si>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</si>
  <si>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</si>
  <si>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</si>
  <si>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</si>
  <si>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</si>
  <si>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</si>
  <si>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</si>
  <si>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</si>
  <si>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</si>
  <si>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</si>
  <si>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</si>
  <si>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</si>
  <si>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</si>
  <si>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</si>
  <si>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</si>
  <si>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</si>
  <si>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</si>
  <si>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</si>
  <si>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</si>
  <si>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</si>
  <si>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</si>
  <si>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</si>
  <si>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</si>
  <si>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</si>
  <si>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</si>
  <si>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</si>
  <si>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</si>
  <si>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</si>
  <si>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</si>
  <si>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</si>
  <si>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</si>
  <si>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</si>
  <si>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</si>
  <si>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</si>
  <si>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</si>
  <si>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</si>
  <si>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</si>
  <si>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</si>
  <si>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</si>
  <si>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</si>
  <si>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</si>
  <si>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</si>
  <si>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</si>
  <si>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</si>
  <si>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</si>
  <si>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</si>
  <si>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</si>
  <si>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</si>
  <si>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</si>
  <si>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</si>
  <si>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</si>
  <si>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</si>
  <si>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</si>
  <si>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</si>
  <si>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</si>
  <si>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</si>
  <si>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</si>
  <si>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</si>
  <si>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</si>
  <si>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</si>
  <si>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</si>
  <si>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</si>
  <si>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</si>
  <si>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</si>
  <si>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</si>
  <si>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</si>
  <si>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</si>
  <si>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</si>
  <si>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</si>
  <si>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</si>
  <si>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</si>
  <si>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</si>
  <si>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</si>
  <si>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</si>
  <si>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</si>
  <si>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</si>
  <si>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</si>
  <si>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</si>
  <si>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</si>
  <si>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</si>
  <si>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</si>
  <si>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</si>
  <si>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</si>
  <si>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</si>
  <si>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</si>
  <si>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</si>
  <si>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</si>
  <si>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</si>
  <si>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</si>
  <si>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</si>
  <si>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</si>
  <si>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</si>
  <si>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</si>
  <si>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</si>
  <si>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</si>
  <si>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</si>
  <si>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</si>
  <si>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</si>
  <si>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</si>
  <si>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</si>
  <si>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</si>
  <si>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</si>
  <si>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</si>
  <si>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</si>
  <si>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</si>
  <si>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</si>
  <si>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</si>
  <si>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</si>
  <si>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</si>
  <si>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</si>
  <si>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</si>
  <si>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</si>
  <si>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</si>
  <si>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</si>
  <si>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</si>
  <si>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</si>
  <si>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</si>
  <si>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</si>
  <si>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</si>
  <si>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</si>
  <si>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</si>
  <si>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</si>
  <si>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</si>
  <si>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</si>
  <si>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</si>
  <si>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</si>
  <si>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</si>
  <si>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</si>
  <si>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</si>
  <si>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</si>
  <si>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</si>
  <si>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</si>
  <si>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</si>
  <si>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</si>
  <si>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</si>
  <si>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</si>
  <si>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</si>
  <si>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</si>
  <si>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</si>
  <si>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</si>
  <si>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</si>
  <si>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</si>
  <si>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</si>
  <si>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</si>
  <si>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</si>
  <si>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</si>
  <si>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</si>
  <si>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</si>
  <si>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</si>
  <si>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</si>
  <si>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</si>
  <si>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</si>
  <si>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</si>
  <si>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</si>
  <si>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</si>
  <si>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</si>
  <si>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</si>
  <si>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</si>
  <si>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</si>
  <si>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</si>
  <si>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</si>
  <si>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</si>
  <si>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</si>
  <si>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</si>
  <si>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</si>
  <si>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</si>
  <si>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</si>
  <si>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</si>
  <si>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</si>
  <si>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</si>
  <si>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</si>
  <si>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</si>
  <si>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</si>
  <si>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</si>
  <si>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</si>
  <si>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</si>
  <si>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</si>
  <si>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</si>
  <si>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</si>
  <si>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</si>
  <si>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</si>
  <si>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</si>
  <si>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</si>
  <si>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</si>
  <si>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</si>
  <si>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</si>
  <si>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</si>
  <si>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</si>
  <si>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</si>
  <si>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</si>
  <si>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</si>
  <si>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</si>
  <si>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</si>
  <si>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</si>
  <si>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</si>
  <si>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</si>
  <si>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</si>
  <si>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</si>
  <si>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</si>
  <si>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</si>
  <si>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</si>
  <si>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</si>
  <si>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</si>
  <si>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</si>
  <si>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</si>
  <si>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</si>
  <si>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</si>
  <si>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</si>
  <si>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</si>
  <si>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</si>
  <si>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</si>
  <si>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</si>
  <si>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</si>
  <si>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</si>
  <si>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</si>
  <si>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</si>
  <si>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</si>
  <si>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</si>
  <si>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</si>
  <si>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</si>
  <si>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</si>
  <si>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</si>
  <si>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</si>
  <si>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</si>
  <si>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</si>
  <si>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</si>
  <si>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</si>
  <si>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</si>
  <si>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</si>
  <si>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</si>
  <si>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</si>
  <si>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</si>
  <si>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</si>
  <si>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</si>
  <si>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</si>
  <si>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</si>
  <si>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</si>
  <si>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</si>
  <si>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</si>
  <si>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</si>
  <si>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</si>
  <si>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</si>
  <si>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</si>
  <si>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</si>
  <si>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</si>
  <si>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</si>
  <si>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</si>
  <si>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</si>
  <si>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</si>
  <si>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</si>
  <si>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</si>
  <si>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</si>
  <si>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</si>
  <si>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</si>
  <si>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</si>
  <si>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</si>
  <si>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</si>
  <si>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</si>
  <si>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</si>
  <si>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</si>
  <si>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</si>
  <si>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</si>
  <si>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</si>
  <si>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</si>
  <si>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</si>
  <si>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</si>
  <si>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</si>
  <si>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</si>
  <si>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</si>
  <si>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</si>
  <si>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</si>
  <si>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</si>
  <si>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</si>
  <si>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</si>
  <si>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</si>
  <si>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</si>
  <si>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</si>
  <si>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</si>
  <si>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</si>
  <si>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</si>
  <si>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</si>
  <si>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</si>
  <si>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</si>
  <si>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</si>
  <si>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</si>
  <si>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</si>
  <si>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</si>
  <si>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</si>
  <si>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</si>
  <si>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</si>
  <si>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</si>
  <si>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</si>
  <si>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</si>
  <si>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</si>
  <si>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</si>
  <si>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</si>
  <si>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</si>
  <si>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</si>
  <si>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</si>
  <si>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</si>
  <si>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</si>
  <si>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</si>
  <si>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</si>
  <si>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</si>
  <si>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</si>
  <si>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</si>
  <si>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</si>
  <si>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</si>
  <si>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</si>
  <si>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</si>
  <si>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</si>
  <si>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</si>
  <si>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</si>
  <si>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</si>
  <si>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</si>
  <si>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</si>
  <si>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</si>
  <si>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</si>
  <si>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</si>
  <si>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</si>
  <si>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</si>
  <si>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</si>
  <si>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</si>
  <si>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</si>
  <si>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</si>
  <si>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</si>
  <si>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</si>
  <si>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</si>
  <si>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</si>
  <si>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</si>
  <si>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</si>
  <si>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</si>
  <si>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</si>
  <si>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</si>
  <si>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</si>
  <si>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</si>
  <si>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</si>
  <si>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</si>
  <si>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</si>
  <si>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</si>
  <si>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</si>
  <si>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</si>
  <si>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</si>
  <si>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</si>
  <si>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</si>
  <si>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</si>
  <si>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</si>
  <si>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</si>
  <si>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</si>
  <si>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</si>
  <si>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</si>
  <si>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</si>
  <si>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</si>
  <si>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</si>
  <si>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</si>
  <si>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</si>
  <si>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</si>
  <si>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</si>
  <si>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</si>
  <si>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</si>
  <si>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</si>
  <si>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</si>
  <si>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</si>
  <si>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</si>
  <si>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</si>
  <si>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</si>
  <si>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</si>
  <si>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</si>
  <si>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</si>
  <si>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</si>
  <si>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</si>
  <si>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</si>
  <si>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</si>
  <si>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</si>
  <si>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</si>
  <si>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</si>
  <si>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</si>
  <si>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</si>
  <si>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</si>
  <si>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</si>
  <si>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</si>
  <si>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</si>
  <si>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</si>
  <si>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</si>
  <si>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</si>
  <si>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</si>
  <si>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</si>
  <si>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</si>
  <si>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</si>
  <si>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</si>
  <si>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</si>
  <si>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</si>
  <si>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</si>
  <si>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</si>
  <si>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</si>
  <si>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</si>
  <si>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</si>
  <si>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</si>
  <si>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</si>
  <si>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</si>
  <si>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</si>
  <si>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</si>
  <si>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</si>
  <si>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</si>
  <si>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</si>
  <si>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</si>
  <si>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</si>
  <si>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</si>
  <si>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</si>
  <si>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</si>
  <si>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</si>
  <si>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</si>
  <si>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</si>
  <si>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</si>
  <si>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</si>
  <si>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</si>
  <si>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</si>
  <si>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</si>
  <si>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</si>
  <si>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</si>
  <si>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</si>
  <si>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</si>
  <si>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</si>
  <si>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</si>
  <si>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</si>
  <si>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</si>
  <si>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</si>
  <si>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</si>
  <si>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</si>
  <si>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</si>
  <si>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</si>
  <si>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</si>
  <si>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</si>
  <si>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</si>
  <si>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</si>
  <si>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</si>
  <si>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</si>
  <si>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</si>
  <si>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</si>
  <si>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</si>
  <si>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</si>
  <si>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</si>
  <si>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</si>
  <si>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</si>
  <si>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</si>
  <si>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</si>
  <si>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</si>
  <si>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</si>
  <si>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</si>
  <si>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</si>
  <si>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</si>
  <si>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</si>
  <si>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</si>
  <si>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</si>
  <si>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</si>
  <si>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</si>
  <si>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</si>
  <si>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</si>
  <si>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</si>
  <si>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</si>
  <si>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</si>
  <si>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</si>
  <si>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</si>
  <si>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</si>
  <si>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</si>
  <si>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</si>
  <si>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</si>
  <si>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</si>
  <si>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</si>
  <si>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</si>
  <si>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</si>
  <si>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</si>
  <si>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</si>
  <si>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</si>
  <si>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</si>
  <si>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</si>
  <si>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</si>
  <si>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</si>
  <si>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</si>
  <si>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</si>
  <si>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</si>
  <si>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</si>
  <si>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</si>
  <si>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</si>
  <si>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</si>
  <si>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</si>
  <si>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</si>
  <si>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</si>
  <si>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</si>
  <si>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</si>
  <si>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</si>
  <si>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</si>
  <si>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</si>
  <si>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</si>
  <si>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</si>
  <si>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</si>
  <si>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</si>
  <si>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</si>
  <si>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</si>
  <si>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</si>
  <si>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</si>
  <si>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</si>
  <si>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</si>
  <si>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</si>
  <si>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</si>
  <si>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</si>
  <si>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</si>
  <si>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</si>
  <si>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</si>
  <si>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</si>
  <si>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</si>
  <si>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</si>
  <si>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</si>
  <si>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</si>
  <si>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</si>
  <si>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</si>
  <si>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</si>
  <si>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</si>
  <si>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</si>
  <si>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</si>
  <si>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</si>
  <si>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</si>
  <si>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</si>
  <si>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</si>
  <si>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</si>
  <si>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</si>
  <si>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</si>
  <si>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</si>
  <si>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</si>
  <si>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</si>
  <si>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</si>
  <si>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</si>
  <si>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</si>
  <si>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</si>
  <si>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</si>
  <si>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</si>
  <si>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</si>
  <si>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</si>
  <si>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</si>
  <si>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</si>
  <si>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</si>
  <si>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</si>
  <si>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</si>
  <si>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</si>
  <si>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</si>
  <si>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</si>
  <si>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</si>
  <si>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</si>
  <si>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</si>
  <si>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</si>
  <si>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</si>
  <si>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</si>
  <si>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</si>
  <si>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</si>
  <si>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</si>
  <si>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</si>
  <si>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</si>
  <si>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</si>
  <si>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</si>
  <si>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</si>
  <si>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</si>
  <si>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</si>
  <si>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</si>
  <si>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</si>
  <si>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</si>
  <si>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</si>
  <si>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</si>
  <si>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</si>
  <si>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</si>
  <si>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</si>
  <si>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</si>
  <si>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</si>
  <si>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</si>
  <si>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</si>
  <si>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</si>
  <si>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</si>
  <si>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</si>
  <si>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</si>
  <si>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</si>
  <si>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</si>
  <si>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</si>
  <si>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</si>
  <si>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</si>
  <si>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</si>
  <si>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</si>
  <si>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</si>
  <si>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</si>
  <si>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</si>
  <si>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</si>
  <si>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</si>
  <si>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</si>
  <si>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</si>
  <si>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</si>
  <si>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</si>
  <si>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</si>
  <si>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</si>
  <si>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</si>
  <si>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</si>
  <si>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</si>
  <si>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</si>
  <si>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</si>
  <si>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</si>
  <si>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</si>
  <si>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</si>
  <si>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</si>
  <si>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</si>
  <si>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</si>
  <si>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</si>
  <si>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</si>
  <si>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</si>
  <si>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</si>
  <si>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</si>
  <si>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</si>
  <si>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</si>
  <si>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</si>
  <si>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</si>
  <si>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</si>
  <si>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</si>
  <si>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</si>
  <si>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</si>
  <si>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</si>
  <si>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</si>
  <si>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</si>
  <si>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</si>
  <si>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</si>
  <si>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</si>
  <si>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</si>
  <si>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</si>
  <si>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</si>
  <si>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</si>
  <si>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</si>
  <si>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</si>
  <si>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</si>
  <si>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</si>
  <si>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</si>
  <si>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</si>
  <si>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</si>
  <si>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</si>
  <si>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</si>
  <si>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</si>
  <si>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</si>
  <si>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</si>
  <si>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</si>
  <si>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</si>
  <si>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</si>
  <si>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</si>
  <si>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</si>
  <si>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</si>
  <si>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</si>
  <si>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</si>
  <si>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</si>
  <si>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</si>
  <si>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</si>
  <si>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</si>
  <si>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</si>
  <si>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</si>
  <si>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</si>
  <si>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</si>
  <si>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</si>
  <si>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</si>
  <si>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</si>
  <si>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</si>
  <si>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</si>
  <si>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</si>
  <si>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</si>
  <si>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</si>
  <si>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</si>
  <si>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</si>
  <si>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</si>
  <si>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</si>
  <si>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</si>
  <si>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</si>
  <si>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</si>
  <si>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</si>
  <si>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</si>
  <si>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</si>
  <si>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</si>
  <si>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</si>
  <si>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</si>
  <si>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</si>
  <si>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</si>
  <si>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</si>
  <si>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</si>
  <si>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</si>
  <si>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</si>
  <si>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</si>
  <si>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</si>
  <si>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</si>
  <si>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</si>
  <si>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</si>
  <si>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</si>
  <si>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</si>
  <si>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</si>
  <si>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</si>
  <si>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</si>
  <si>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</si>
  <si>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</si>
  <si>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</si>
  <si>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</si>
  <si>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</si>
  <si>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</si>
  <si>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</si>
  <si>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</si>
  <si>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</si>
  <si>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</si>
  <si>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</si>
  <si>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</si>
  <si>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</si>
  <si>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</si>
  <si>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</si>
  <si>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</si>
  <si>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</si>
  <si>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</si>
  <si>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</si>
  <si>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</si>
  <si>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</si>
  <si>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</si>
  <si>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</si>
  <si>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</si>
  <si>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</si>
  <si>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</si>
  <si>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</si>
  <si>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</si>
  <si>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</si>
  <si>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</si>
  <si>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</si>
  <si>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</si>
  <si>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</si>
  <si>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</si>
  <si>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</si>
  <si>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</si>
  <si>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</si>
  <si>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</si>
  <si>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</si>
  <si>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</si>
  <si>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</si>
  <si>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</si>
  <si>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</si>
  <si>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</si>
  <si>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</si>
  <si>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</si>
  <si>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</si>
  <si>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</si>
  <si>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</si>
  <si>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</si>
  <si>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</si>
  <si>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</si>
  <si>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</si>
  <si>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</si>
  <si>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</si>
  <si>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</si>
  <si>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</si>
  <si>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</si>
  <si>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</si>
  <si>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</si>
  <si>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</si>
  <si>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</si>
  <si>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</si>
  <si>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</si>
  <si>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</si>
  <si>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</si>
  <si>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</si>
  <si>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</si>
  <si>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</si>
  <si>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</si>
  <si>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</si>
  <si>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</si>
  <si>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</si>
  <si>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</si>
  <si>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</si>
  <si>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</si>
  <si>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</si>
  <si>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</si>
  <si>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</si>
  <si>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</si>
  <si>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</si>
  <si>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</si>
  <si>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</si>
  <si>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</si>
  <si>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</si>
  <si>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</si>
  <si>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</si>
  <si>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</si>
  <si>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</si>
  <si>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</si>
  <si>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</si>
  <si>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</si>
  <si>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</si>
  <si>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</si>
  <si>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</si>
  <si>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</si>
  <si>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</si>
  <si>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</si>
  <si>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</si>
  <si>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</si>
  <si>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</si>
  <si>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</si>
  <si>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</si>
  <si>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</si>
  <si>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</si>
  <si>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</si>
  <si>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</si>
  <si>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</si>
  <si>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</si>
  <si>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</si>
  <si>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</si>
  <si>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</si>
  <si>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</si>
  <si>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</si>
  <si>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</si>
  <si>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</si>
  <si>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</si>
  <si>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</si>
  <si>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</si>
  <si>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</si>
  <si>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</si>
  <si>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</si>
  <si>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</si>
  <si>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</si>
  <si>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</si>
  <si>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</si>
  <si>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</si>
  <si>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</si>
  <si>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</si>
  <si>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</si>
  <si>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</si>
  <si>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</si>
  <si>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</si>
  <si>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</si>
  <si>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</si>
  <si>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</si>
  <si>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</si>
  <si>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</si>
  <si>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</si>
  <si>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</si>
  <si>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</si>
  <si>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</si>
  <si>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</si>
  <si>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</si>
  <si>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</si>
  <si>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</si>
  <si>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</si>
  <si>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</si>
  <si>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</si>
  <si>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</si>
  <si>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</si>
  <si>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</si>
  <si>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</si>
  <si>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</si>
  <si>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</si>
  <si>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</si>
  <si>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</si>
  <si>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</si>
  <si>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</si>
  <si>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</si>
  <si>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</si>
  <si>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</si>
  <si>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</si>
  <si>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</si>
  <si>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</si>
  <si>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</si>
  <si>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</si>
  <si>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</si>
  <si>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</si>
  <si>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</si>
  <si>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</si>
  <si>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</si>
  <si>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</si>
  <si>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</si>
  <si>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</si>
  <si>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</si>
  <si>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</si>
  <si>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</si>
  <si>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</si>
  <si>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</si>
  <si>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</si>
  <si>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</si>
  <si>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</si>
  <si>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</si>
  <si>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</si>
  <si>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</si>
  <si>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</si>
  <si>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</si>
  <si>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</si>
  <si>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</si>
  <si>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</si>
  <si>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</si>
  <si>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</si>
  <si>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</si>
  <si>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</si>
  <si>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</si>
  <si>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</si>
  <si>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</si>
  <si>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</si>
  <si>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</si>
  <si>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</si>
  <si>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</si>
  <si>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</si>
  <si>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</si>
  <si>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</si>
  <si>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</si>
  <si>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</si>
  <si>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</si>
  <si>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</si>
  <si>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</si>
  <si>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</si>
  <si>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</si>
  <si>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</si>
  <si>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</si>
  <si>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</si>
  <si>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</si>
  <si>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</si>
  <si>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</si>
  <si>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</si>
  <si>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</si>
  <si>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</si>
  <si>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</si>
  <si>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</si>
  <si>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</si>
  <si>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</si>
  <si>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</si>
  <si>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</si>
  <si>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</si>
  <si>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</si>
  <si>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</si>
  <si>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</si>
  <si>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</si>
  <si>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</si>
  <si>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</si>
  <si>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</si>
  <si>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</si>
  <si>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</si>
  <si>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</si>
  <si>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</si>
  <si>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</si>
  <si>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</si>
  <si>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</si>
  <si>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</si>
  <si>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</si>
  <si>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</si>
  <si>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</si>
  <si>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</si>
  <si>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</si>
  <si>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</si>
  <si>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</si>
  <si>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</si>
  <si>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</si>
  <si>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</si>
  <si>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</si>
  <si>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</si>
  <si>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</si>
  <si>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</si>
  <si>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</si>
  <si>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</si>
  <si>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</si>
  <si>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</si>
  <si>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</si>
  <si>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</si>
  <si>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</si>
  <si>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</si>
  <si>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</si>
  <si>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</si>
  <si>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</si>
  <si>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</si>
  <si>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</si>
  <si>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</si>
  <si>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</si>
  <si>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</si>
  <si>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</si>
  <si>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</si>
  <si>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</si>
  <si>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</si>
  <si>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</si>
  <si>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</si>
  <si>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</si>
  <si>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</si>
  <si>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</si>
  <si>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</si>
  <si>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</si>
  <si>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</si>
  <si>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</si>
  <si>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</si>
  <si>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</si>
  <si>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</si>
  <si>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</si>
  <si>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</si>
  <si>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</si>
  <si>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</si>
  <si>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</si>
  <si>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</si>
  <si>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</si>
  <si>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</si>
  <si>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</si>
  <si>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</si>
  <si>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</si>
  <si>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</si>
  <si>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</si>
  <si>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</si>
  <si>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</si>
  <si>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</si>
  <si>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</si>
  <si>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</si>
  <si>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</si>
  <si>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</si>
  <si>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</si>
  <si>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</si>
  <si>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</si>
  <si>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</si>
  <si>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</si>
  <si>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</si>
  <si>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</si>
  <si>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</si>
  <si>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</si>
  <si>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</si>
  <si>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</si>
  <si>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</si>
  <si>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</si>
  <si>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</si>
  <si>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</si>
  <si>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</si>
  <si>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</si>
  <si>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</si>
  <si>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</si>
  <si>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</si>
  <si>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</si>
  <si>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</si>
  <si>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</si>
  <si>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</si>
  <si>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</si>
  <si>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</si>
  <si>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</si>
  <si>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</si>
  <si>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</si>
  <si>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</si>
  <si>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</si>
  <si>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</si>
  <si>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</si>
  <si>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</si>
  <si>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</si>
  <si>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</si>
  <si>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</si>
  <si>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</si>
  <si>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</si>
  <si>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</si>
  <si>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</si>
  <si>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</si>
  <si>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</si>
  <si>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</si>
  <si>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</si>
  <si>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</si>
  <si>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</si>
  <si>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</si>
  <si>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</si>
  <si>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</si>
  <si>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</si>
  <si>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</si>
  <si>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</si>
  <si>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</si>
  <si>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</si>
  <si>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</si>
  <si>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</si>
  <si>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</si>
  <si>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</si>
  <si>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</si>
  <si>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</si>
  <si>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</si>
  <si>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</si>
  <si>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</si>
  <si>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</si>
  <si>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</si>
  <si>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</si>
  <si>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</si>
  <si>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</si>
  <si>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</si>
  <si>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</si>
  <si>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</si>
  <si>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</si>
  <si>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</si>
  <si>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</si>
  <si>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</si>
  <si>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</si>
  <si>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</si>
  <si>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</si>
  <si>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</si>
  <si>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</si>
  <si>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</si>
  <si>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</si>
  <si>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</si>
  <si>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</si>
  <si>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</si>
  <si>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</si>
  <si>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</si>
  <si>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</si>
  <si>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</si>
  <si>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</si>
  <si>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</si>
  <si>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</si>
  <si>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</si>
  <si>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</si>
  <si>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</si>
  <si>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</si>
  <si>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</si>
  <si>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</si>
  <si>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</si>
  <si>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</si>
  <si>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</si>
  <si>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</si>
  <si>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</si>
  <si>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</si>
  <si>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</si>
  <si>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</si>
  <si>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</si>
  <si>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</si>
  <si>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</si>
  <si>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</si>
  <si>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</si>
  <si>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</si>
  <si>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</si>
  <si>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</si>
  <si>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</si>
  <si>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</si>
  <si>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</si>
  <si>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</si>
  <si>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</si>
  <si>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</si>
  <si>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</si>
  <si>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</si>
  <si>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</si>
  <si>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</si>
  <si>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</si>
  <si>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</si>
  <si>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</si>
  <si>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</si>
  <si>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</si>
  <si>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</si>
  <si>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</si>
  <si>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</si>
  <si>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</si>
  <si>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</si>
  <si>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</si>
  <si>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</si>
  <si>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</si>
  <si>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</si>
  <si>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</si>
  <si>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</si>
  <si>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</si>
  <si>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</si>
  <si>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</si>
  <si>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</si>
  <si>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</si>
  <si>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</si>
  <si>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</si>
  <si>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</si>
  <si>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</si>
  <si>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</si>
  <si>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</si>
  <si>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</si>
  <si>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</si>
  <si>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</si>
  <si>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</si>
  <si>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</si>
  <si>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</si>
  <si>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</si>
  <si>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</si>
  <si>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</si>
  <si>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</si>
  <si>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</si>
  <si>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</si>
  <si>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</si>
  <si>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</si>
  <si>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</si>
  <si>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</si>
  <si>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</si>
  <si>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</si>
  <si>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</si>
  <si>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</si>
  <si>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</si>
  <si>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</si>
  <si>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</si>
  <si>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</si>
  <si>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</si>
  <si>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</si>
  <si>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</si>
  <si>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</si>
  <si>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</si>
  <si>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</si>
  <si>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</si>
  <si>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</si>
  <si>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</si>
  <si>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</si>
  <si>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</si>
  <si>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</si>
  <si>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</si>
  <si>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</si>
  <si>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</si>
  <si>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</si>
  <si>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</si>
  <si>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</si>
  <si>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</si>
  <si>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</si>
  <si>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</si>
  <si>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</si>
  <si>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</si>
  <si>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</si>
  <si>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</si>
  <si>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</si>
  <si>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</si>
  <si>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</si>
  <si>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</si>
  <si>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</si>
  <si>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</si>
  <si>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</si>
  <si>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</si>
  <si>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</si>
  <si>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</si>
  <si>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</si>
  <si>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</si>
  <si>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</si>
  <si>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</si>
  <si>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</si>
  <si>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</si>
  <si>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</si>
  <si>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</si>
  <si>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</si>
  <si>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</si>
  <si>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</si>
  <si>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</si>
  <si>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</si>
  <si>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</si>
  <si>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</si>
  <si>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</si>
  <si>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</si>
  <si>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</si>
  <si>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</si>
  <si>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</si>
  <si>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</si>
  <si>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</si>
  <si>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</si>
  <si>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</si>
  <si>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</si>
  <si>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</si>
  <si>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</si>
  <si>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</si>
  <si>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</si>
  <si>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</si>
  <si>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</si>
  <si>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</si>
  <si>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</si>
  <si>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</si>
  <si>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</si>
  <si>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</si>
  <si>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</si>
  <si>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</si>
  <si>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</si>
  <si>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</si>
  <si>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</si>
  <si>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</si>
  <si>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</si>
  <si>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</si>
  <si>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</si>
  <si>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</si>
  <si>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</si>
  <si>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</si>
  <si>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</si>
  <si>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</si>
  <si>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</si>
  <si>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</si>
  <si>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</si>
  <si>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</si>
  <si>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</si>
  <si>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</si>
  <si>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</si>
  <si>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</si>
  <si>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</si>
  <si>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</si>
  <si>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</si>
  <si>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</si>
  <si>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</si>
  <si>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</si>
  <si>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</si>
  <si>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</si>
  <si>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</si>
  <si>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</si>
  <si>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</si>
  <si>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</si>
  <si>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</si>
  <si>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</si>
  <si>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</si>
  <si>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</si>
  <si>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</si>
  <si>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</si>
  <si>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</si>
  <si>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</si>
  <si>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</si>
  <si>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</si>
  <si>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</si>
  <si>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</si>
  <si>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</si>
  <si>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</si>
  <si>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</si>
  <si>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</si>
  <si>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</si>
  <si>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</si>
  <si>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</si>
  <si>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</si>
  <si>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</si>
  <si>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</si>
  <si>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</si>
  <si>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</si>
  <si>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</si>
  <si>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</si>
  <si>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</si>
  <si>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</si>
  <si>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</si>
  <si>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</si>
  <si>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</si>
  <si>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</si>
  <si>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</si>
  <si>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</si>
  <si>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</si>
  <si>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</si>
  <si>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</si>
  <si>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</si>
  <si>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</si>
  <si>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</si>
  <si>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</si>
  <si>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</si>
  <si>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</si>
  <si>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</si>
  <si>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</si>
  <si>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</si>
  <si>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</si>
  <si>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</si>
  <si>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</si>
  <si>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</si>
  <si>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</si>
  <si>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</si>
  <si>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</si>
  <si>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</si>
  <si>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</si>
  <si>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</si>
  <si>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</si>
  <si>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</si>
  <si>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</si>
  <si>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</si>
  <si>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</si>
  <si>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</si>
  <si>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</si>
  <si>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</si>
  <si>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</si>
  <si>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</si>
  <si>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</si>
  <si>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</si>
  <si>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</si>
  <si>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</si>
  <si>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</si>
  <si>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</si>
  <si>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</si>
  <si>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</si>
  <si>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</si>
  <si>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</si>
  <si>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</si>
  <si>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</si>
  <si>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</si>
  <si>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</si>
  <si>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</si>
  <si>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</si>
  <si>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</si>
  <si>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</si>
  <si>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</si>
  <si>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</si>
  <si>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</si>
  <si>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</si>
  <si>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</si>
  <si>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</si>
  <si>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</si>
  <si>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</si>
  <si>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</si>
  <si>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</si>
  <si>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</si>
  <si>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</si>
  <si>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</si>
  <si>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</si>
  <si>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</si>
  <si>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</si>
  <si>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</si>
  <si>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</si>
  <si>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</si>
  <si>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</si>
  <si>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</si>
  <si>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</si>
  <si>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</si>
  <si>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</si>
  <si>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</si>
  <si>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</si>
  <si>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</si>
  <si>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</si>
  <si>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</si>
  <si>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</si>
  <si>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</si>
  <si>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</si>
  <si>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</si>
  <si>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</si>
  <si>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</si>
  <si>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</si>
  <si>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</si>
  <si>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</si>
  <si>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</si>
  <si>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</si>
  <si>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</si>
  <si>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</si>
  <si>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</si>
  <si>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</si>
  <si>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</si>
  <si>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</si>
  <si>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</si>
  <si>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</si>
  <si>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</si>
  <si>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</si>
  <si>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</si>
  <si>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</si>
  <si>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</si>
  <si>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</si>
  <si>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</si>
  <si>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</si>
  <si>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</si>
  <si>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</si>
  <si>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</si>
  <si>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</si>
  <si>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</si>
  <si>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</si>
  <si>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</si>
  <si>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</si>
  <si>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</si>
  <si>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</si>
  <si>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</si>
  <si>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</si>
  <si>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</si>
  <si>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</si>
  <si>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</si>
  <si>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</si>
  <si>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</si>
  <si>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</si>
  <si>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</si>
  <si>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</si>
  <si>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</si>
  <si>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</si>
  <si>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</si>
  <si>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</si>
  <si>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</si>
  <si>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</si>
  <si>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</si>
  <si>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</si>
  <si>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</si>
  <si>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</si>
  <si>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</si>
  <si>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</si>
  <si>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</si>
  <si>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</si>
  <si>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</si>
  <si>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</si>
  <si>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</si>
  <si>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</si>
  <si>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</si>
  <si>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</si>
  <si>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</si>
  <si>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</si>
  <si>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</si>
  <si>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</si>
  <si>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</si>
  <si>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</si>
  <si>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</si>
  <si>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</si>
  <si>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</si>
  <si>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</si>
  <si>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</si>
  <si>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</si>
  <si>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</si>
  <si>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</si>
  <si>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</si>
  <si>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</si>
  <si>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</si>
  <si>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</si>
  <si>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</si>
  <si>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</si>
  <si>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</si>
  <si>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</si>
  <si>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</si>
  <si>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</si>
  <si>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</si>
  <si>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</si>
  <si>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</si>
  <si>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</si>
  <si>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</si>
  <si>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</si>
  <si>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</si>
  <si>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</si>
  <si>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</si>
  <si>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</si>
  <si>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</si>
  <si>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</si>
  <si>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</si>
  <si>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</si>
  <si>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</si>
  <si>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</si>
  <si>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</si>
  <si>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</si>
  <si>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</si>
  <si>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</si>
  <si>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</si>
  <si>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</si>
  <si>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</si>
  <si>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</si>
  <si>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</si>
  <si>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</si>
  <si>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</si>
  <si>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</si>
  <si>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</si>
  <si>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</si>
  <si>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</si>
  <si>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</si>
  <si>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</si>
  <si>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</si>
  <si>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</si>
  <si>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</si>
  <si>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</si>
  <si>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</si>
  <si>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</si>
  <si>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</si>
  <si>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</si>
  <si>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</si>
  <si>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</si>
  <si>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</si>
  <si>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</si>
  <si>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</si>
  <si>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</si>
  <si>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</si>
  <si>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</si>
  <si>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</si>
  <si>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</si>
  <si>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</si>
  <si>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</si>
  <si>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</si>
  <si>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</si>
  <si>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</si>
  <si>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</si>
  <si>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</si>
  <si>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</si>
  <si>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</si>
  <si>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</si>
  <si>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</si>
  <si>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</si>
  <si>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</si>
  <si>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</si>
  <si>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</si>
  <si>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</si>
  <si>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</si>
  <si>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</si>
  <si>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</si>
  <si>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</si>
  <si>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</si>
  <si>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</si>
  <si>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</si>
  <si>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</si>
  <si>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</si>
  <si>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</si>
  <si>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</si>
  <si>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</si>
  <si>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</si>
  <si>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</si>
  <si>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</si>
  <si>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</si>
  <si>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</si>
  <si>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</si>
  <si>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</si>
  <si>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</si>
  <si>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</si>
  <si>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</si>
  <si>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</si>
  <si>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</si>
  <si>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</si>
  <si>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</si>
  <si>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</si>
  <si>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</si>
  <si>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</si>
  <si>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</si>
  <si>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</si>
  <si>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</si>
  <si>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</si>
  <si>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</si>
  <si>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</si>
  <si>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</si>
  <si>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</si>
  <si>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</si>
  <si>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</si>
  <si>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</si>
  <si>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</si>
  <si>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</si>
  <si>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</si>
  <si>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</si>
  <si>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</si>
  <si>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</si>
  <si>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</si>
  <si>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</si>
  <si>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</si>
  <si>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</si>
  <si>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</si>
  <si>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</si>
  <si>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</si>
  <si>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</si>
  <si>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</si>
  <si>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</si>
  <si>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</si>
  <si>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</si>
  <si>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</si>
  <si>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</si>
  <si>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</si>
  <si>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</si>
  <si>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</si>
  <si>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</si>
  <si>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</si>
  <si>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</si>
  <si>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</si>
  <si>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</si>
  <si>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</si>
  <si>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</si>
  <si>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</si>
  <si>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</si>
  <si>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</si>
  <si>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</si>
  <si>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</si>
  <si>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</si>
  <si>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</si>
  <si>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</si>
  <si>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</si>
  <si>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</si>
  <si>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</si>
  <si>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</si>
  <si>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</si>
  <si>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</si>
  <si>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</si>
  <si>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</si>
  <si>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</si>
  <si>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</si>
  <si>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</si>
  <si>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</si>
  <si>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</si>
  <si>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</si>
  <si>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</si>
  <si>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</si>
  <si>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</si>
  <si>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</si>
  <si>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</si>
  <si>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</si>
  <si>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</si>
  <si>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</si>
  <si>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</si>
  <si>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</si>
  <si>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</si>
  <si>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</si>
  <si>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</si>
  <si>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</si>
  <si>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</si>
  <si>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</si>
  <si>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</si>
  <si>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</si>
  <si>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</si>
  <si>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</si>
  <si>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</si>
  <si>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</si>
  <si>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</si>
  <si>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</si>
  <si>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</si>
  <si>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</si>
  <si>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</si>
  <si>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</si>
  <si>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</si>
  <si>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</si>
  <si>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</si>
  <si>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</si>
  <si>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</si>
  <si>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</si>
  <si>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</si>
  <si>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</si>
  <si>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</si>
  <si>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</si>
  <si>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</si>
  <si>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</si>
  <si>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</si>
  <si>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</si>
  <si>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</si>
  <si>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</si>
  <si>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</si>
  <si>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</si>
  <si>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</si>
  <si>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</si>
  <si>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</si>
  <si>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</si>
  <si>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</si>
  <si>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</si>
  <si>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</si>
  <si>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</si>
  <si>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</si>
  <si>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</si>
  <si>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</si>
  <si>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</si>
  <si>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</si>
  <si>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</si>
  <si>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</si>
  <si>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</si>
  <si>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</si>
  <si>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</si>
  <si>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</si>
  <si>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</si>
  <si>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</si>
  <si>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</si>
  <si>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</si>
  <si>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</si>
  <si>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</si>
  <si>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</si>
  <si>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</si>
  <si>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</si>
  <si>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</si>
  <si>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</si>
  <si>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</si>
  <si>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</si>
  <si>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</si>
  <si>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</si>
  <si>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</si>
  <si>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</si>
  <si>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</si>
  <si>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</si>
  <si>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</si>
  <si>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</si>
  <si>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</si>
  <si>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</si>
  <si>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</si>
  <si>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</si>
  <si>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</si>
  <si>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</si>
  <si>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</si>
  <si>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</si>
  <si>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</si>
  <si>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</si>
  <si>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</si>
  <si>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</si>
  <si>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</si>
  <si>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</si>
  <si>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</si>
  <si>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</si>
  <si>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</si>
  <si>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</si>
  <si>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</si>
  <si>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</si>
  <si>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</si>
  <si>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</si>
  <si>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</si>
  <si>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</si>
  <si>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</si>
  <si>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</si>
  <si>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</si>
  <si>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</si>
  <si>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</si>
  <si>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</si>
  <si>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</si>
  <si>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</si>
  <si>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</si>
  <si>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</si>
  <si>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</si>
  <si>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</si>
  <si>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</si>
  <si>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</si>
  <si>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</si>
  <si>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</si>
  <si>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</si>
  <si>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</si>
  <si>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</si>
  <si>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</si>
  <si>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</si>
  <si>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</si>
  <si>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</si>
  <si>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</si>
  <si>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</si>
  <si>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</si>
  <si>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</si>
  <si>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</si>
  <si>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</si>
  <si>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</si>
  <si>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</si>
  <si>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</si>
  <si>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</si>
  <si>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</si>
  <si>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</si>
  <si>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</si>
  <si>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</si>
  <si>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</si>
  <si>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</si>
  <si>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</si>
  <si>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</si>
  <si>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</si>
  <si>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</si>
  <si>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</si>
  <si>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</si>
  <si>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</si>
  <si>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</si>
  <si>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</si>
  <si>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</si>
  <si>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</si>
  <si>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</si>
  <si>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</si>
  <si>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</si>
  <si>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</si>
  <si>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</si>
  <si>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</si>
  <si>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</si>
  <si>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</si>
  <si>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</si>
  <si>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</si>
  <si>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</si>
  <si>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</si>
  <si>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</si>
  <si>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</si>
  <si>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</si>
  <si>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</si>
  <si>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</si>
  <si>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</si>
  <si>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</si>
  <si>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</si>
  <si>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</si>
  <si>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</si>
  <si>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</si>
  <si>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</si>
  <si>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</si>
  <si>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</si>
  <si>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</si>
  <si>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</si>
  <si>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</si>
  <si>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</si>
  <si>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</si>
  <si>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</si>
  <si>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</si>
  <si>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</si>
  <si>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</si>
  <si>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</si>
  <si>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</si>
  <si>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</si>
  <si>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</si>
  <si>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</si>
  <si>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</si>
  <si>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</si>
  <si>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</si>
  <si>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</si>
  <si>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</si>
  <si>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</si>
  <si>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</si>
  <si>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</si>
  <si>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</si>
  <si>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</si>
  <si>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</si>
  <si>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</si>
  <si>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</si>
  <si>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</si>
  <si>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</si>
  <si>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</si>
  <si>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</si>
  <si>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</si>
  <si>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</si>
  <si>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</si>
  <si>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</si>
  <si>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</si>
  <si>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</si>
  <si>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</si>
  <si>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</si>
  <si>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</si>
  <si>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</si>
  <si>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</si>
  <si>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</si>
  <si>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</si>
  <si>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</si>
  <si>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</si>
  <si>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</si>
  <si>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</si>
  <si>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</si>
  <si>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</si>
  <si>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</si>
  <si>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</si>
  <si>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</si>
  <si>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</si>
  <si>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</si>
  <si>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</si>
  <si>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</si>
  <si>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</si>
  <si>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</si>
  <si>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</si>
  <si>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</si>
  <si>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</si>
  <si>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</si>
  <si>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</si>
  <si>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</si>
  <si>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</si>
  <si>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</si>
  <si>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</si>
  <si>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</si>
  <si>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</si>
  <si>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</si>
  <si>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</si>
  <si>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</si>
  <si>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</si>
  <si>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</si>
  <si>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</si>
  <si>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</si>
  <si>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</si>
  <si>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</si>
  <si>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</si>
  <si>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</si>
  <si>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</si>
  <si>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</si>
  <si>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</si>
  <si>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</si>
  <si>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</si>
  <si>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</si>
  <si>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</si>
  <si>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</si>
  <si>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</si>
  <si>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</si>
  <si>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</si>
  <si>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</si>
  <si>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</si>
  <si>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</si>
  <si>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</si>
  <si>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</si>
  <si>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</si>
  <si>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</si>
  <si>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</si>
  <si>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</si>
  <si>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</si>
  <si>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</si>
  <si>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</si>
  <si>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</si>
  <si>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</si>
  <si>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</si>
  <si>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</si>
  <si>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</si>
  <si>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</si>
  <si>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</si>
  <si>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</si>
  <si>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</si>
  <si>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</si>
  <si>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</si>
  <si>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</si>
  <si>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</si>
  <si>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</si>
  <si>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</si>
  <si>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</si>
  <si>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</si>
  <si>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</si>
  <si>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</si>
  <si>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</si>
  <si>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</si>
  <si>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</si>
  <si>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</si>
  <si>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</si>
  <si>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</si>
  <si>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</si>
  <si>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</si>
  <si>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</si>
  <si>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</si>
  <si>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</si>
  <si>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</si>
  <si>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</si>
  <si>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</si>
  <si>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</si>
  <si>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</si>
  <si>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</si>
  <si>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</si>
  <si>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</si>
  <si>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</si>
  <si>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</si>
  <si>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</si>
  <si>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</si>
  <si>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</si>
  <si>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</si>
  <si>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</si>
  <si>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</si>
  <si>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</si>
  <si>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</si>
  <si>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</si>
  <si>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</si>
  <si>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</si>
  <si>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</si>
  <si>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</si>
  <si>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</si>
  <si>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</si>
  <si>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</si>
  <si>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</si>
  <si>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</si>
  <si>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</si>
  <si>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</si>
  <si>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</si>
  <si>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</si>
  <si>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</si>
  <si>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</si>
  <si>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</si>
  <si>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</si>
  <si>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</si>
  <si>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</si>
  <si>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</si>
  <si>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</si>
  <si>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</si>
  <si>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</si>
  <si>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</si>
  <si>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</si>
  <si>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</si>
  <si>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</si>
  <si>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</si>
  <si>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</si>
  <si>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</si>
  <si>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</si>
  <si>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</si>
  <si>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</si>
  <si>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</si>
  <si>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</si>
  <si>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</si>
  <si>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</si>
  <si>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</si>
  <si>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</si>
  <si>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</si>
  <si>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</si>
  <si>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</si>
  <si>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</si>
  <si>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</si>
  <si>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</si>
  <si>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</si>
  <si>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</si>
  <si>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</si>
  <si>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</si>
  <si>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</si>
  <si>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</si>
  <si>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</si>
  <si>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</si>
  <si>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</si>
  <si>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</si>
  <si>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</si>
  <si>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</si>
  <si>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</si>
  <si>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</si>
  <si>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</si>
  <si>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</si>
  <si>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</si>
  <si>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</si>
  <si>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</si>
  <si>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</si>
  <si>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</si>
  <si>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</si>
  <si>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</si>
  <si>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</si>
  <si>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</si>
  <si>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</si>
  <si>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</si>
  <si>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</si>
  <si>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</si>
  <si>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</si>
  <si>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</si>
  <si>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</si>
  <si>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</si>
  <si>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</si>
  <si>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</si>
  <si>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</si>
  <si>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</si>
  <si>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</si>
  <si>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</si>
  <si>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</si>
  <si>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</si>
  <si>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</si>
  <si>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</si>
  <si>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</si>
  <si>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</si>
  <si>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</si>
  <si>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</si>
  <si>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</si>
  <si>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</si>
  <si>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</si>
  <si>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</si>
  <si>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</si>
  <si>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</si>
  <si>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</si>
  <si>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</si>
  <si>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</si>
  <si>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</si>
  <si>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</si>
  <si>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</si>
  <si>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</si>
  <si>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</si>
  <si>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</si>
  <si>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</si>
  <si>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</si>
  <si>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</si>
  <si>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</si>
  <si>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</si>
  <si>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</si>
  <si>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</si>
  <si>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</si>
  <si>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</si>
  <si>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</si>
  <si>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</si>
  <si>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</si>
  <si>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</si>
  <si>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</si>
  <si>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</si>
  <si>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</si>
  <si>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</si>
  <si>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</si>
  <si>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</si>
  <si>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</si>
  <si>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</si>
  <si>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</si>
  <si>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</si>
  <si>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</si>
  <si>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</si>
  <si>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</si>
  <si>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</si>
  <si>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</si>
  <si>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</si>
  <si>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</si>
  <si>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</si>
  <si>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</si>
  <si>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</si>
  <si>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</si>
  <si>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</si>
  <si>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</si>
  <si>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</si>
  <si>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</si>
  <si>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</si>
  <si>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</si>
  <si>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</si>
  <si>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</si>
  <si>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</si>
  <si>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</si>
  <si>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</si>
  <si>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</si>
  <si>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</si>
  <si>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</si>
  <si>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</si>
  <si>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</si>
  <si>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</si>
  <si>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</si>
  <si>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</si>
  <si>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</si>
  <si>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</si>
  <si>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</si>
  <si>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</si>
  <si>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</si>
  <si>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</si>
  <si>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</si>
  <si>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</si>
  <si>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</si>
  <si>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</si>
  <si>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</si>
  <si>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</si>
  <si>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</si>
  <si>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</si>
  <si>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</si>
  <si>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</si>
  <si>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</si>
  <si>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</si>
  <si>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</si>
  <si>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</si>
  <si>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</si>
  <si>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</si>
  <si>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</si>
  <si>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</si>
  <si>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</si>
  <si>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</si>
  <si>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</si>
  <si>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</si>
  <si>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</si>
  <si>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</si>
  <si>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</si>
  <si>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</si>
  <si>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</si>
  <si>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</si>
  <si>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</si>
  <si>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</si>
  <si>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</si>
  <si>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</si>
  <si>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</si>
  <si>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</si>
  <si>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</si>
  <si>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</si>
  <si>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</si>
  <si>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</si>
  <si>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</si>
  <si>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</si>
  <si>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</si>
  <si>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</si>
  <si>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</si>
  <si>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</si>
  <si>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</si>
  <si>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</si>
  <si>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</si>
  <si>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</si>
  <si>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</si>
  <si>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</si>
  <si>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</si>
  <si>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</si>
  <si>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</si>
  <si>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</si>
  <si>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</si>
  <si>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</si>
  <si>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</si>
  <si>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</si>
  <si>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</si>
  <si>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</si>
  <si>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</si>
  <si>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</si>
  <si>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</si>
  <si>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</si>
  <si>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</si>
  <si>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</si>
  <si>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</si>
  <si>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</si>
  <si>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</si>
  <si>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</si>
  <si>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</si>
  <si>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</si>
  <si>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</si>
  <si>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</si>
  <si>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</si>
  <si>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</si>
  <si>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</si>
  <si>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</si>
  <si>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</si>
  <si>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</si>
  <si>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</si>
  <si>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</si>
  <si>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</si>
  <si>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</si>
  <si>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</si>
  <si>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</si>
  <si>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</si>
  <si>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</si>
  <si>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</si>
  <si>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</si>
  <si>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</si>
  <si>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</si>
  <si>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</si>
  <si>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</si>
  <si>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</si>
  <si>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</si>
  <si>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</si>
  <si>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</si>
  <si>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</si>
  <si>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</si>
  <si>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</si>
  <si>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</si>
  <si>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</si>
  <si>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</si>
  <si>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</si>
  <si>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</si>
  <si>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</si>
  <si>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</si>
  <si>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</si>
  <si>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</si>
  <si>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</si>
  <si>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</si>
  <si>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</si>
  <si>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</si>
  <si>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</si>
  <si>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</si>
  <si>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</si>
  <si>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</si>
  <si>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</si>
  <si>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</si>
  <si>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</si>
  <si>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</si>
  <si>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</si>
  <si>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</si>
  <si>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</si>
  <si>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</si>
  <si>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</si>
  <si>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</si>
  <si>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</si>
  <si>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</si>
  <si>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</si>
  <si>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</si>
  <si>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</si>
  <si>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</si>
  <si>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</si>
  <si>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</si>
  <si>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</si>
  <si>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</si>
  <si>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</si>
  <si>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</si>
  <si>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</si>
  <si>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</si>
  <si>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</si>
  <si>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</si>
  <si>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</si>
  <si>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</si>
  <si>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</si>
  <si>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</si>
  <si>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</si>
  <si>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</si>
  <si>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</si>
  <si>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</si>
  <si>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</si>
  <si>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</si>
  <si>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</si>
  <si>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</si>
  <si>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</si>
  <si>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</si>
  <si>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</si>
  <si>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</si>
  <si>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</si>
  <si>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</si>
  <si>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</si>
  <si>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</si>
  <si>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</si>
  <si>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</si>
  <si>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</si>
  <si>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</si>
  <si>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</si>
  <si>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</si>
  <si>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</si>
  <si>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</si>
  <si>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</si>
  <si>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</si>
  <si>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</si>
  <si>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</si>
  <si>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</si>
  <si>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</si>
  <si>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</si>
  <si>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</si>
  <si>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</si>
  <si>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</si>
  <si>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</si>
  <si>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</si>
  <si>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</si>
  <si>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</si>
  <si>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</si>
  <si>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</si>
  <si>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</si>
  <si>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</si>
  <si>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</si>
  <si>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</si>
  <si>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</si>
  <si>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</si>
  <si>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</si>
  <si>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</si>
  <si>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</si>
  <si>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</si>
  <si>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</si>
  <si>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</si>
  <si>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</si>
  <si>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</si>
  <si>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</si>
  <si>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</si>
  <si>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</si>
  <si>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</si>
  <si>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</si>
  <si>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</si>
  <si>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</si>
  <si>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</si>
  <si>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</si>
  <si>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</si>
  <si>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</si>
  <si>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</si>
  <si>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</si>
  <si>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</si>
  <si>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</si>
  <si>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</si>
  <si>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</si>
  <si>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</si>
  <si>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</si>
  <si>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</si>
  <si>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</si>
  <si>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</si>
  <si>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</si>
  <si>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</si>
  <si>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</si>
  <si>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</si>
  <si>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</si>
  <si>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</si>
  <si>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</si>
  <si>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</si>
  <si>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</si>
  <si>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</si>
  <si>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</si>
  <si>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</si>
  <si>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</si>
  <si>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</si>
  <si>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</si>
  <si>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</si>
  <si>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</si>
  <si>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</si>
  <si>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</si>
  <si>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</si>
  <si>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</si>
  <si>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</si>
  <si>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</si>
  <si>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</si>
  <si>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</si>
  <si>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</si>
  <si>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</si>
  <si>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</si>
  <si>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</si>
  <si>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</si>
  <si>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</si>
  <si>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</si>
  <si>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</si>
  <si>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</si>
  <si>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</si>
  <si>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</si>
  <si>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</si>
  <si>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</si>
  <si>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</si>
  <si>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</si>
  <si>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</si>
  <si>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</si>
  <si>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</si>
  <si>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</si>
  <si>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</si>
  <si>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</si>
  <si>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</si>
  <si>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</si>
  <si>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</si>
  <si>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</si>
  <si>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</si>
  <si>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</si>
  <si>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</si>
  <si>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</si>
  <si>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</si>
  <si>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</si>
  <si>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</si>
  <si>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</si>
  <si>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</si>
  <si>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</si>
  <si>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</si>
  <si>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</si>
  <si>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</si>
  <si>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</si>
  <si>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</si>
  <si>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</si>
  <si>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</si>
  <si>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</si>
  <si>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</si>
  <si>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</si>
  <si>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</si>
  <si>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</si>
  <si>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</si>
  <si>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</si>
  <si>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</si>
  <si>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</si>
  <si>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</si>
  <si>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</si>
  <si>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</si>
  <si>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</si>
  <si>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</si>
  <si>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</si>
  <si>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</si>
  <si>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</si>
  <si>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</si>
  <si>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</si>
  <si>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</si>
  <si>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</si>
  <si>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</si>
  <si>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</si>
  <si>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</si>
  <si>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</si>
  <si>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</si>
  <si>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</si>
  <si>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</si>
  <si>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</si>
  <si>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</si>
  <si>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</si>
  <si>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</si>
  <si>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</si>
  <si>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</si>
  <si>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</si>
  <si>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</si>
  <si>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</si>
  <si>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</si>
  <si>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</si>
  <si>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</si>
  <si>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</si>
  <si>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</si>
  <si>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</si>
  <si>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</si>
  <si>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</si>
  <si>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</si>
  <si>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</si>
  <si>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</si>
  <si>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</si>
  <si>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</si>
  <si>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</si>
  <si>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</si>
  <si>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</si>
  <si>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</si>
  <si>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</si>
  <si>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</si>
  <si>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</si>
  <si>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</si>
  <si>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</si>
  <si>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</si>
  <si>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</si>
  <si>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</si>
  <si>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</si>
  <si>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</si>
  <si>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</si>
  <si>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</si>
  <si>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</si>
  <si>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</si>
  <si>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</si>
  <si>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</si>
  <si>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</si>
  <si>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</si>
  <si>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</si>
  <si>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</si>
  <si>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</si>
  <si>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</si>
  <si>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</si>
  <si>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</si>
  <si>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</si>
  <si>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</si>
  <si>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</si>
  <si>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</si>
  <si>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</si>
  <si>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</si>
  <si>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</si>
  <si>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</si>
  <si>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</si>
  <si>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</si>
  <si>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</si>
  <si>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</si>
  <si>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</si>
  <si>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</si>
  <si>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</si>
  <si>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</si>
  <si>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</si>
  <si>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</si>
  <si>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</si>
  <si>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</si>
  <si>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</si>
  <si>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</si>
  <si>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</si>
  <si>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</si>
  <si>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</si>
  <si>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</si>
  <si>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</si>
  <si>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</si>
  <si>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</si>
  <si>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</si>
  <si>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</si>
  <si>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</si>
  <si>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</si>
  <si>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</si>
  <si>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</si>
  <si>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</si>
  <si>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</si>
  <si>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</si>
  <si>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</si>
  <si>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</si>
  <si>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</si>
  <si>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</si>
  <si>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</si>
  <si>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</si>
  <si>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</si>
  <si>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</si>
  <si>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</si>
  <si>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</si>
  <si>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</si>
  <si>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</si>
  <si>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</si>
  <si>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</si>
  <si>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</si>
  <si>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</si>
  <si>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</si>
  <si>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</si>
  <si>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</si>
  <si>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</si>
  <si>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</si>
  <si>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</si>
  <si>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</si>
  <si>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</si>
  <si>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</si>
  <si>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</si>
  <si>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</si>
  <si>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</si>
  <si>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</si>
  <si>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</si>
  <si>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</si>
  <si>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</si>
  <si>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</si>
  <si>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</si>
  <si>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</si>
  <si>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</si>
  <si>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</si>
  <si>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</si>
  <si>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</si>
  <si>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</si>
  <si>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</si>
  <si>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</si>
  <si>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</si>
  <si>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</si>
  <si>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</si>
  <si>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</si>
  <si>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</si>
  <si>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</si>
  <si>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</si>
  <si>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</si>
  <si>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</si>
  <si>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</si>
  <si>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</si>
  <si>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</si>
  <si>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</si>
  <si>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</si>
  <si>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</si>
  <si>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</si>
  <si>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</si>
  <si>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</si>
  <si>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</si>
  <si>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</si>
  <si>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</si>
  <si>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</si>
  <si>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</si>
  <si>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</si>
  <si>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</si>
  <si>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</si>
  <si>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</si>
  <si>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</si>
  <si>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</si>
  <si>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</si>
  <si>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</si>
  <si>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</si>
  <si>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</si>
  <si>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</si>
  <si>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</si>
  <si>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</si>
  <si>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</si>
  <si>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</si>
  <si>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</si>
  <si>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</si>
  <si>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</si>
  <si>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</si>
  <si>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</si>
  <si>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</si>
  <si>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</si>
  <si>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</si>
  <si>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</si>
  <si>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</si>
  <si>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</si>
  <si>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</si>
  <si>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</si>
  <si>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</si>
  <si>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</si>
  <si>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</si>
  <si>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</si>
  <si>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</si>
  <si>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</si>
  <si>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</si>
  <si>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</si>
  <si>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</si>
  <si>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</si>
  <si>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</si>
  <si>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</si>
  <si>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</si>
  <si>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</si>
  <si>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</si>
  <si>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</si>
  <si>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</si>
  <si>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</si>
  <si>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</si>
  <si>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</si>
  <si>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</si>
  <si>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</si>
  <si>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</si>
  <si>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</si>
  <si>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</si>
  <si>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</si>
  <si>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</si>
  <si>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</si>
  <si>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</si>
  <si>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</si>
  <si>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</si>
  <si>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</si>
  <si>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</si>
  <si>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</si>
  <si>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</si>
  <si>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</si>
  <si>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</si>
  <si>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</si>
  <si>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</si>
  <si>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</si>
  <si>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</si>
  <si>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</si>
  <si>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</si>
  <si>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</si>
  <si>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</si>
  <si>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</si>
  <si>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</si>
  <si>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</si>
  <si>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</si>
  <si>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</si>
  <si>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</si>
  <si>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</si>
  <si>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</si>
  <si>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</si>
  <si>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</si>
  <si>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</si>
  <si>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</si>
  <si>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</si>
  <si>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</si>
  <si>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</si>
  <si>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</si>
  <si>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</si>
  <si>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</si>
  <si>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</si>
  <si>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</si>
  <si>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</si>
  <si>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</si>
  <si>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</si>
  <si>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</si>
  <si>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</si>
  <si>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</si>
  <si>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</si>
  <si>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</si>
  <si>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</si>
  <si>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</si>
  <si>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</si>
  <si>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</si>
  <si>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</si>
  <si>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</si>
  <si>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</si>
  <si>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</si>
  <si>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</si>
  <si>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</si>
  <si>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</si>
  <si>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</si>
  <si>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</si>
  <si>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</si>
  <si>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</si>
  <si>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</si>
  <si>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</si>
  <si>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</si>
  <si>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</si>
  <si>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</si>
  <si>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</si>
  <si>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</si>
  <si>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</si>
  <si>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</si>
  <si>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</si>
  <si>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</si>
  <si>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</si>
  <si>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</si>
  <si>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</si>
  <si>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</si>
  <si>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</si>
  <si>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</si>
  <si>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</si>
  <si>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</si>
  <si>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</si>
  <si>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</si>
  <si>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</si>
  <si>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</si>
  <si>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</si>
  <si>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</si>
  <si>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</si>
  <si>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</si>
  <si>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</si>
  <si>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</si>
  <si>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</si>
  <si>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</si>
  <si>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</si>
  <si>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</si>
  <si>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</si>
  <si>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</si>
  <si>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</si>
  <si>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</si>
  <si>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</si>
  <si>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</si>
  <si>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</si>
  <si>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</si>
  <si>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</si>
  <si>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</si>
  <si>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</si>
  <si>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</si>
  <si>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</si>
  <si>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</si>
  <si>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</si>
  <si>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</si>
  <si>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</si>
  <si>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</si>
  <si>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</si>
  <si>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</si>
  <si>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</si>
  <si>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</si>
  <si>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</si>
  <si>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</si>
  <si>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</si>
  <si>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</si>
  <si>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</si>
  <si>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</si>
  <si>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</si>
  <si>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</si>
  <si>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</si>
  <si>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</si>
  <si>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</si>
  <si>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</si>
  <si>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</si>
  <si>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</si>
  <si>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</si>
  <si>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</si>
  <si>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</si>
  <si>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</si>
  <si>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</si>
  <si>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</si>
  <si>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</si>
  <si>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</si>
  <si>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</si>
  <si>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</si>
  <si>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</si>
  <si>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</si>
  <si>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</si>
  <si>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</si>
  <si>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</si>
  <si>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</si>
  <si>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</si>
  <si>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</si>
  <si>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</si>
  <si>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</si>
  <si>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</si>
  <si>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</si>
  <si>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</si>
  <si>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</si>
  <si>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</si>
  <si>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</si>
  <si>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</si>
  <si>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</si>
  <si>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</si>
  <si>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</si>
  <si>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</si>
  <si>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</si>
  <si>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</si>
  <si>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</si>
  <si>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</si>
  <si>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</si>
  <si>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</si>
  <si>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</si>
  <si>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</si>
  <si>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</si>
  <si>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</si>
  <si>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</si>
  <si>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</si>
  <si>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</si>
  <si>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</si>
  <si>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</si>
  <si>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</si>
  <si>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</si>
  <si>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</si>
  <si>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</si>
  <si>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</si>
  <si>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</si>
  <si>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</si>
  <si>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</si>
  <si>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</si>
  <si>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</si>
  <si>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</si>
  <si>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</si>
  <si>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</si>
  <si>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</si>
  <si>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</si>
  <si>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</si>
  <si>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</si>
  <si>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</si>
  <si>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</si>
  <si>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</si>
  <si>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</si>
  <si>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</si>
  <si>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</si>
  <si>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</si>
  <si>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</si>
  <si>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</si>
  <si>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</si>
  <si>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</si>
  <si>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</si>
  <si>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</si>
  <si>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</si>
  <si>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</si>
  <si>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</si>
  <si>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</si>
  <si>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</si>
  <si>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</si>
  <si>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</si>
  <si>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</si>
  <si>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</si>
  <si>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</si>
  <si>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</si>
  <si>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</si>
  <si>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</si>
  <si>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</si>
  <si>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</si>
  <si>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</si>
  <si>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</si>
  <si>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</si>
  <si>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</si>
  <si>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</si>
  <si>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</si>
  <si>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</si>
  <si>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</si>
  <si>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</si>
  <si>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</si>
  <si>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</si>
  <si>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</si>
  <si>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</si>
  <si>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</si>
  <si>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</si>
  <si>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</si>
  <si>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</si>
  <si>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</si>
  <si>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</si>
  <si>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</si>
  <si>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</si>
  <si>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</si>
  <si>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</si>
  <si>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</si>
  <si>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</si>
  <si>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</si>
  <si>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</si>
  <si>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</si>
  <si>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</si>
  <si>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</si>
  <si>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</si>
  <si>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</si>
  <si>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</si>
  <si>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</si>
  <si>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</si>
  <si>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</si>
  <si>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</si>
  <si>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</si>
  <si>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</si>
  <si>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</si>
  <si>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</si>
  <si>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</si>
  <si>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</si>
  <si>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</si>
  <si>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</si>
  <si>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</si>
  <si>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</si>
  <si>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</si>
  <si>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</si>
  <si>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</si>
  <si>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</si>
  <si>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</si>
  <si>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</si>
  <si>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</si>
  <si>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</si>
  <si>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</si>
  <si>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</si>
  <si>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</si>
  <si>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</si>
  <si>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</si>
  <si>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</si>
  <si>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</si>
  <si>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</si>
  <si>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</si>
  <si>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</si>
  <si>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</si>
  <si>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</si>
  <si>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</si>
  <si>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</si>
  <si>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</si>
  <si>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</si>
  <si>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</si>
  <si>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</si>
  <si>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</si>
  <si>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</si>
  <si>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</si>
  <si>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</si>
  <si>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</si>
  <si>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</si>
  <si>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</si>
  <si>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</si>
  <si>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</si>
  <si>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</si>
  <si>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</si>
  <si>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</si>
  <si>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</si>
  <si>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</si>
  <si>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</si>
  <si>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</si>
  <si>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</si>
  <si>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</si>
  <si>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</si>
  <si>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</si>
  <si>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</si>
  <si>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</si>
  <si>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</si>
  <si>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</si>
  <si>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</si>
  <si>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</si>
  <si>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</si>
  <si>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</si>
  <si>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</si>
  <si>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</si>
  <si>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</si>
  <si>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</si>
  <si>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</si>
  <si>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</si>
  <si>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</si>
  <si>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</si>
  <si>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</si>
  <si>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</si>
  <si>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</si>
  <si>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</si>
  <si>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</si>
  <si>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</si>
  <si>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</si>
  <si>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</si>
  <si>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</si>
  <si>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</si>
  <si>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</si>
  <si>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</si>
  <si>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</si>
  <si>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</si>
  <si>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</si>
  <si>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</si>
  <si>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</si>
  <si>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</si>
  <si>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</si>
  <si>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</si>
  <si>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</si>
  <si>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</si>
  <si>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</si>
  <si>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</si>
  <si>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</si>
  <si>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</si>
  <si>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</si>
  <si>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</si>
  <si>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</si>
  <si>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</si>
  <si>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</si>
  <si>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</si>
  <si>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</si>
  <si>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</si>
  <si>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</si>
  <si>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</si>
  <si>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</si>
  <si>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</si>
  <si>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</si>
  <si>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</si>
  <si>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</si>
  <si>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</si>
  <si>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</si>
  <si>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</si>
  <si>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</si>
  <si>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</si>
  <si>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</si>
  <si>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</si>
  <si>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</si>
  <si>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</si>
  <si>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</si>
  <si>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</si>
  <si>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</si>
  <si>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</si>
  <si>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</si>
  <si>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</si>
  <si>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</si>
  <si>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</si>
  <si>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</si>
  <si>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</si>
  <si>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</si>
  <si>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</si>
  <si>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</si>
  <si>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</si>
  <si>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</si>
  <si>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</si>
  <si>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</si>
  <si>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</si>
  <si>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</si>
  <si>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</si>
  <si>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</si>
  <si>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</si>
  <si>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</si>
  <si>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</si>
  <si>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</si>
  <si>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</si>
  <si>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</si>
  <si>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</si>
  <si>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</si>
  <si>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</si>
  <si>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</si>
  <si>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</si>
  <si>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</si>
  <si>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</si>
  <si>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</si>
  <si>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</si>
  <si>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</si>
  <si>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</si>
  <si>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</si>
  <si>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</si>
  <si>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</si>
  <si>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</si>
  <si>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</si>
  <si>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</si>
  <si>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</si>
  <si>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</si>
  <si>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</si>
  <si>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</si>
  <si>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</si>
  <si>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</si>
  <si>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</si>
  <si>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</si>
  <si>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</si>
  <si>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</si>
  <si>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</si>
  <si>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</si>
  <si>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</si>
  <si>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</si>
  <si>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</si>
  <si>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</si>
  <si>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</si>
  <si>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</si>
  <si>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</si>
  <si>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</si>
  <si>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</si>
  <si>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</si>
  <si>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</si>
  <si>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</si>
  <si>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</si>
  <si>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</si>
  <si>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</si>
  <si>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</si>
  <si>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</si>
  <si>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</si>
  <si>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</si>
  <si>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</si>
  <si>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</si>
  <si>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</si>
  <si>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</si>
  <si>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</si>
  <si>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</si>
  <si>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</si>
  <si>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</si>
  <si>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</si>
  <si>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</si>
  <si>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</si>
  <si>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</si>
  <si>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</si>
  <si>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</si>
  <si>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</si>
  <si>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</si>
  <si>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</si>
  <si>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</si>
  <si>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</si>
  <si>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</si>
  <si>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</si>
  <si>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</si>
  <si>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</si>
  <si>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</si>
  <si>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</si>
  <si>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</si>
  <si>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</si>
  <si>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</si>
  <si>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</si>
  <si>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</si>
  <si>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</si>
  <si>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</si>
  <si>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</si>
  <si>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</si>
  <si>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</si>
  <si>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</si>
  <si>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</si>
  <si>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</si>
  <si>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</si>
  <si>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</si>
  <si>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</si>
  <si>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</si>
  <si>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</si>
  <si>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</si>
  <si>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</si>
  <si>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</si>
  <si>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</si>
  <si>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</si>
  <si>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</si>
  <si>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</si>
  <si>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</si>
  <si>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</si>
  <si>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</si>
  <si>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</si>
  <si>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</si>
  <si>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</si>
  <si>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</si>
  <si>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</si>
  <si>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</si>
  <si>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</si>
  <si>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</si>
  <si>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</si>
  <si>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</si>
  <si>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</si>
  <si>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</si>
  <si>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</si>
  <si>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</si>
  <si>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</si>
  <si>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</si>
  <si>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</si>
  <si>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</si>
  <si>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</si>
  <si>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</si>
  <si>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</si>
  <si>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</si>
  <si>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</si>
  <si>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</si>
  <si>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</si>
  <si>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</si>
  <si>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</si>
  <si>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</si>
  <si>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</si>
  <si>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</si>
  <si>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</si>
  <si>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</si>
  <si>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</si>
  <si>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</si>
  <si>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</si>
  <si>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</si>
  <si>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</si>
  <si>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</si>
  <si>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</si>
  <si>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</si>
  <si>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</si>
  <si>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</si>
  <si>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</si>
  <si>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</si>
  <si>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</si>
  <si>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</si>
  <si>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</si>
  <si>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</si>
  <si>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</si>
  <si>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</si>
  <si>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</si>
  <si>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</si>
  <si>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</si>
  <si>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</si>
  <si>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</si>
  <si>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</si>
  <si>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</si>
  <si>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</si>
  <si>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</si>
  <si>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</si>
  <si>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</si>
  <si>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</si>
  <si>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</si>
  <si>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</si>
  <si>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</si>
  <si>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</si>
  <si>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</si>
  <si>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</si>
  <si>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</si>
  <si>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</si>
  <si>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</si>
  <si>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</si>
  <si>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</si>
  <si>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</si>
  <si>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</si>
  <si>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</si>
  <si>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</si>
  <si>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</si>
  <si>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</si>
  <si>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</si>
  <si>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</si>
  <si>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</si>
  <si>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</si>
  <si>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</si>
  <si>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</si>
  <si>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</si>
  <si>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</si>
  <si>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</si>
  <si>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</si>
  <si>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</si>
  <si>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</si>
  <si>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</si>
  <si>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</si>
  <si>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</si>
  <si>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</si>
  <si>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</si>
  <si>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</si>
  <si>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</si>
  <si>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</si>
  <si>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</si>
  <si>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</si>
  <si>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</si>
  <si>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</si>
  <si>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</si>
  <si>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</si>
  <si>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</si>
  <si>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</si>
  <si>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</si>
  <si>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</si>
  <si>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</si>
  <si>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</si>
  <si>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</si>
  <si>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</si>
  <si>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</si>
  <si>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</si>
  <si>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</si>
  <si>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</si>
  <si>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</si>
  <si>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</si>
  <si>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</si>
  <si>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</si>
  <si>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</si>
  <si>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</si>
  <si>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</si>
  <si>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</si>
  <si>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</si>
  <si>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</si>
  <si>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</si>
  <si>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</si>
  <si>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</si>
  <si>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</si>
  <si>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</si>
  <si>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</si>
  <si>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</si>
  <si>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</si>
  <si>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</si>
  <si>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</si>
  <si>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</si>
  <si>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</si>
  <si>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</si>
  <si>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</si>
  <si>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</si>
  <si>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</si>
  <si>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</si>
  <si>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</si>
  <si>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</si>
  <si>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</si>
  <si>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</si>
  <si>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</si>
  <si>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</si>
  <si>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</si>
  <si>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</si>
  <si>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</si>
  <si>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</si>
  <si>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</si>
  <si>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</si>
  <si>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</si>
  <si>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</si>
  <si>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</si>
  <si>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</si>
  <si>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</si>
  <si>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</si>
  <si>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</si>
  <si>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</si>
  <si>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</si>
  <si>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</si>
  <si>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</si>
  <si>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</si>
  <si>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</si>
  <si>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</si>
  <si>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</si>
  <si>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</si>
  <si>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</si>
  <si>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</si>
  <si>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</si>
  <si>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</si>
  <si>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</si>
  <si>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</si>
  <si>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</si>
  <si>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</si>
  <si>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</si>
  <si>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</si>
  <si>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</si>
  <si>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</si>
  <si>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</si>
  <si>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</si>
  <si>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</si>
  <si>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</si>
  <si>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</si>
  <si>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</si>
  <si>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</si>
  <si>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</si>
  <si>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</si>
  <si>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</si>
  <si>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</si>
  <si>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</si>
  <si>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</si>
  <si>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</si>
  <si>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</si>
  <si>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</si>
  <si>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</si>
  <si>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</si>
  <si>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</si>
  <si>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</si>
  <si>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</si>
  <si>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</si>
  <si>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</si>
  <si>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</si>
  <si>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</si>
  <si>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</si>
  <si>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</si>
  <si>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</si>
  <si>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</si>
  <si>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</si>
  <si>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</si>
  <si>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</si>
  <si>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</si>
  <si>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</si>
  <si>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</si>
  <si>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</si>
  <si>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</si>
  <si>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</si>
  <si>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</si>
  <si>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</si>
  <si>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</si>
  <si>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</si>
  <si>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</si>
  <si>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</si>
  <si>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</si>
  <si>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</si>
  <si>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</si>
  <si>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</si>
  <si>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</si>
  <si>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</si>
  <si>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</si>
  <si>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</si>
  <si>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</si>
  <si>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</si>
  <si>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</si>
  <si>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</si>
  <si>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</si>
  <si>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</si>
  <si>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</si>
  <si>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</si>
  <si>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</si>
  <si>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</si>
  <si>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</si>
  <si>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</si>
  <si>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</si>
  <si>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</si>
  <si>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</si>
  <si>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</si>
  <si>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</si>
  <si>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</si>
  <si>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</si>
  <si>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</si>
  <si>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</si>
  <si>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</si>
  <si>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</si>
  <si>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</si>
  <si>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</si>
  <si>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</si>
  <si>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</si>
  <si>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</si>
  <si>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</si>
  <si>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</si>
  <si>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</si>
  <si>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</si>
  <si>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</si>
  <si>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</si>
  <si>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</si>
  <si>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</si>
  <si>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</si>
  <si>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</si>
  <si>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</si>
  <si>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</si>
  <si>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</si>
  <si>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</si>
  <si>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</si>
  <si>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</si>
  <si>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</si>
  <si>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</si>
  <si>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</si>
  <si>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</si>
  <si>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</si>
  <si>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</si>
  <si>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</si>
  <si>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</si>
  <si>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</si>
  <si>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</si>
  <si>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</si>
  <si>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</si>
  <si>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</si>
  <si>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</si>
  <si>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</si>
  <si>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</si>
  <si>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</si>
  <si>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</si>
  <si>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</si>
  <si>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</si>
  <si>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</si>
  <si>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</si>
  <si>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</si>
  <si>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</si>
  <si>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</si>
  <si>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</si>
  <si>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</si>
  <si>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</si>
  <si>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</si>
  <si>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</si>
  <si>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</si>
  <si>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</si>
  <si>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</si>
  <si>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</si>
  <si>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</si>
  <si>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</si>
  <si>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</si>
  <si>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</si>
  <si>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</si>
  <si>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</si>
  <si>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</si>
  <si>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</si>
  <si>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</si>
  <si>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</si>
  <si>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</si>
  <si>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</si>
  <si>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</si>
  <si>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</si>
  <si>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</si>
  <si>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</si>
  <si>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</si>
  <si>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</si>
  <si>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</si>
  <si>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</si>
  <si>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</si>
  <si>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</si>
  <si>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</si>
  <si>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</si>
  <si>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</si>
  <si>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</si>
  <si>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</si>
  <si>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</si>
  <si>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</si>
  <si>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</si>
  <si>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</si>
  <si>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</si>
  <si>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</si>
  <si>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</si>
  <si>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</si>
  <si>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</si>
  <si>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</si>
  <si>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</si>
  <si>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</si>
  <si>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</si>
  <si>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</si>
  <si>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</si>
  <si>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</si>
  <si>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</si>
  <si>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</si>
  <si>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</si>
  <si>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</si>
  <si>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</si>
  <si>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</si>
  <si>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</si>
  <si>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</si>
  <si>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</si>
  <si>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</si>
  <si>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</si>
  <si>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</si>
  <si>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</si>
  <si>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</si>
  <si>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</si>
  <si>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</si>
  <si>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</si>
  <si>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</si>
  <si>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</si>
  <si>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</si>
  <si>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</si>
  <si>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</si>
  <si>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</si>
  <si>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</si>
  <si>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</si>
  <si>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</si>
  <si>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</si>
  <si>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</si>
  <si>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</si>
  <si>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</si>
  <si>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</si>
  <si>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</si>
  <si>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</si>
  <si>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</si>
  <si>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</si>
  <si>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</si>
  <si>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</si>
  <si>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</si>
  <si>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</si>
  <si>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</si>
  <si>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</si>
  <si>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</si>
  <si>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</si>
  <si>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</si>
  <si>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</si>
  <si>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</si>
  <si>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</si>
  <si>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</si>
  <si>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</si>
  <si>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</si>
  <si>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</si>
  <si>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</si>
  <si>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</si>
  <si>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</si>
  <si>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</si>
  <si>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</si>
  <si>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</si>
  <si>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</si>
  <si>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</si>
  <si>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</si>
  <si>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</si>
  <si>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</si>
  <si>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</si>
  <si>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</si>
  <si>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</si>
  <si>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</si>
  <si>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</si>
  <si>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</si>
  <si>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</si>
  <si>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</si>
  <si>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</si>
  <si>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</si>
  <si>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</si>
  <si>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</si>
  <si>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</si>
  <si>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</si>
  <si>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</si>
  <si>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</si>
  <si>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</si>
  <si>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</si>
  <si>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</si>
  <si>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</si>
  <si>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</si>
  <si>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</si>
  <si>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</si>
  <si>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</si>
  <si>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</si>
  <si>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</si>
  <si>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</si>
  <si>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</si>
  <si>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</si>
  <si>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</si>
  <si>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</si>
  <si>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</si>
  <si>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</si>
  <si>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</si>
  <si>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</si>
  <si>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</si>
  <si>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</si>
  <si>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</si>
  <si>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</si>
  <si>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</si>
  <si>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</si>
  <si>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</si>
  <si>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</si>
  <si>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</si>
  <si>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</si>
  <si>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</si>
  <si>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</si>
  <si>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</si>
  <si>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</si>
  <si>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</si>
  <si>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</si>
  <si>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</si>
  <si>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</si>
  <si>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</si>
  <si>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</si>
  <si>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</si>
  <si>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</si>
  <si>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</si>
  <si>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</si>
  <si>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</si>
  <si>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</si>
  <si>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</si>
  <si>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</si>
  <si>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</si>
  <si>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</si>
  <si>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</si>
  <si>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</si>
  <si>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</si>
  <si>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</si>
  <si>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</si>
  <si>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</si>
  <si>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</si>
  <si>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</si>
  <si>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</si>
  <si>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</si>
  <si>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</si>
  <si>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</si>
  <si>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</si>
  <si>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</si>
  <si>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</si>
  <si>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</si>
  <si>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</si>
  <si>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</si>
  <si>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</si>
  <si>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</si>
  <si>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</si>
  <si>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</si>
  <si>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</si>
  <si>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</si>
  <si>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</si>
  <si>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</si>
  <si>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</si>
  <si>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</si>
  <si>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</si>
  <si>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</si>
  <si>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</si>
  <si>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</si>
  <si>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</si>
  <si>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</si>
  <si>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</si>
  <si>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</si>
  <si>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</si>
  <si>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</si>
  <si>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</si>
  <si>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</si>
  <si>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</si>
  <si>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</si>
  <si>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</si>
  <si>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</si>
  <si>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</si>
  <si>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</si>
  <si>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</si>
  <si>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</si>
  <si>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</si>
  <si>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</si>
  <si>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</si>
  <si>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</si>
  <si>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</si>
  <si>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</si>
  <si>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</si>
  <si>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</si>
  <si>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</si>
  <si>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</si>
  <si>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</si>
  <si>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</si>
  <si>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</si>
  <si>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</si>
  <si>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</si>
  <si>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</si>
  <si>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</si>
  <si>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</si>
  <si>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</si>
  <si>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</si>
  <si>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</si>
  <si>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</si>
  <si>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</si>
  <si>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</si>
  <si>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</si>
  <si>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</si>
  <si>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</si>
  <si>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</si>
  <si>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</si>
  <si>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</si>
  <si>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</si>
  <si>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</si>
  <si>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</si>
  <si>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</si>
  <si>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</si>
  <si>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</si>
  <si>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</si>
  <si>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</si>
  <si>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</si>
  <si>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</si>
  <si>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</si>
  <si>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</si>
  <si>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</si>
  <si>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</si>
  <si>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</si>
  <si>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</si>
  <si>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</si>
  <si>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</si>
  <si>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</si>
  <si>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</si>
  <si>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</si>
  <si>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</si>
  <si>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</si>
  <si>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</si>
  <si>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</si>
  <si>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</si>
  <si>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</si>
  <si>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</si>
  <si>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</si>
  <si>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</si>
  <si>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</si>
  <si>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</si>
  <si>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</si>
  <si>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</si>
  <si>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</si>
  <si>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</si>
  <si>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</si>
  <si>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</si>
  <si>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</si>
  <si>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</si>
  <si>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</si>
  <si>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</si>
  <si>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</si>
  <si>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</si>
  <si>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</si>
  <si>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</si>
  <si>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</si>
  <si>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</si>
  <si>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</si>
  <si>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</si>
  <si>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</si>
  <si>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</si>
  <si>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</si>
  <si>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</si>
  <si>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</si>
  <si>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</si>
  <si>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</si>
  <si>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</si>
  <si>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</si>
  <si>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</si>
  <si>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</si>
  <si>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</si>
  <si>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</si>
  <si>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</si>
  <si>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</si>
  <si>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</si>
  <si>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</si>
  <si>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</si>
  <si>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</si>
  <si>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</si>
  <si>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</si>
  <si>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</si>
  <si>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</si>
  <si>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</si>
  <si>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</si>
  <si>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</si>
  <si>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</si>
  <si>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</si>
  <si>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</si>
  <si>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</si>
  <si>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</si>
  <si>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</si>
  <si>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</si>
  <si>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</si>
  <si>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</si>
  <si>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</si>
  <si>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</si>
  <si>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</si>
  <si>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</si>
  <si>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</si>
  <si>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</si>
  <si>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</si>
  <si>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</si>
  <si>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</si>
  <si>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</si>
  <si>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</si>
  <si>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</si>
  <si>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</si>
  <si>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</si>
  <si>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</si>
  <si>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</si>
  <si>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</si>
  <si>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</si>
  <si>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</si>
  <si>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</si>
  <si>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</si>
  <si>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</si>
  <si>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</si>
  <si>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</si>
  <si>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</si>
  <si>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</si>
  <si>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</si>
  <si>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</si>
  <si>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</si>
  <si>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</si>
  <si>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</si>
  <si>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</si>
  <si>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</si>
  <si>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</si>
  <si>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</si>
  <si>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</si>
  <si>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</si>
  <si>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</si>
  <si>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</si>
  <si>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</si>
  <si>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</si>
  <si>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</si>
  <si>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</si>
  <si>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</si>
  <si>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</si>
  <si>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</si>
  <si>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</si>
  <si>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</si>
  <si>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</si>
  <si>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</si>
  <si>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</si>
  <si>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</si>
  <si>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</si>
  <si>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</si>
  <si>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</si>
  <si>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</si>
  <si>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</si>
  <si>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</si>
  <si>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</si>
  <si>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</si>
  <si>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</si>
  <si>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</si>
  <si>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</si>
  <si>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</si>
  <si>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</si>
  <si>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</si>
  <si>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</si>
  <si>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</si>
  <si>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</si>
  <si>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</si>
  <si>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</si>
  <si>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</si>
  <si>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</si>
  <si>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</si>
  <si>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</si>
  <si>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</si>
  <si>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</si>
  <si>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</si>
  <si>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</si>
  <si>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</si>
  <si>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</si>
  <si>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</si>
  <si>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</si>
  <si>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</si>
  <si>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</si>
  <si>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</si>
  <si>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</si>
  <si>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</si>
  <si>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</si>
  <si>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</si>
  <si>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</si>
  <si>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</si>
  <si>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</si>
  <si>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</si>
  <si>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</si>
  <si>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</si>
  <si>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</si>
  <si>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</si>
  <si>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</si>
  <si>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</si>
  <si>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</si>
  <si>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</si>
  <si>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</si>
  <si>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</si>
  <si>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</si>
  <si>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</si>
  <si>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</si>
  <si>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</si>
  <si>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</si>
  <si>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</si>
  <si>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</si>
  <si>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</si>
  <si>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</si>
  <si>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</si>
  <si>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</si>
  <si>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</si>
  <si>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</si>
  <si>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</si>
  <si>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</si>
  <si>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</si>
  <si>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</si>
  <si>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</si>
  <si>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</si>
  <si>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</si>
  <si>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</si>
  <si>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</si>
  <si>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</si>
  <si>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</si>
  <si>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</si>
  <si>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</si>
  <si>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</si>
  <si>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</si>
  <si>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</si>
  <si>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</si>
  <si>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</si>
  <si>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</si>
  <si>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</si>
  <si>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</si>
  <si>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</si>
  <si>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</si>
  <si>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</si>
  <si>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</si>
  <si>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</si>
  <si>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</si>
  <si>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</si>
  <si>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</si>
  <si>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</si>
  <si>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</si>
  <si>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</si>
  <si>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</si>
  <si>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</si>
  <si>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</si>
  <si>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</si>
  <si>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</si>
  <si>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</si>
  <si>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</si>
  <si>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</si>
  <si>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</si>
  <si>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</si>
  <si>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</si>
  <si>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</si>
  <si>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</si>
  <si>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</si>
  <si>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</si>
  <si>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</si>
  <si>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</si>
  <si>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</si>
  <si>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</si>
  <si>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</si>
  <si>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</si>
  <si>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</si>
  <si>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</si>
  <si>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</si>
  <si>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</si>
  <si>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</si>
  <si>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</si>
  <si>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</si>
  <si>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</si>
  <si>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</si>
  <si>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</si>
  <si>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</si>
  <si>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</si>
  <si>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</si>
  <si>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</si>
  <si>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</si>
  <si>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</si>
  <si>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</si>
  <si>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</si>
  <si>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</si>
  <si>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</si>
  <si>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</si>
  <si>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</si>
  <si>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</si>
  <si>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</si>
  <si>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</si>
  <si>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</si>
  <si>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</si>
  <si>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</si>
  <si>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</si>
  <si>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</si>
  <si>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</si>
  <si>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</si>
  <si>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</si>
  <si>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</si>
  <si>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</si>
  <si>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</si>
  <si>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</si>
  <si>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</si>
  <si>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</si>
  <si>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</si>
  <si>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</si>
  <si>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</si>
  <si>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</si>
  <si>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</si>
  <si>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</si>
  <si>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</si>
  <si>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</si>
  <si>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</si>
  <si>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</si>
  <si>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</si>
  <si>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</si>
  <si>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</si>
  <si>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</si>
  <si>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</si>
  <si>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</si>
  <si>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</si>
  <si>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</si>
  <si>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</si>
  <si>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</si>
  <si>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</si>
  <si>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</si>
  <si>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</si>
  <si>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</si>
  <si>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</si>
  <si>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</si>
  <si>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</si>
  <si>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</si>
  <si>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</si>
  <si>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</si>
  <si>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</si>
  <si>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</si>
  <si>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</si>
  <si>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</si>
  <si>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</si>
  <si>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</si>
  <si>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</si>
  <si>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</si>
  <si>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</si>
  <si>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</si>
  <si>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</si>
  <si>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</si>
  <si>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</si>
  <si>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</si>
  <si>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</si>
  <si>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</si>
  <si>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</si>
  <si>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</si>
  <si>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</si>
  <si>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</si>
  <si>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</si>
  <si>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</si>
  <si>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</si>
  <si>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</si>
  <si>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</si>
  <si>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</si>
  <si>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</si>
  <si>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</si>
  <si>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</si>
  <si>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</si>
  <si>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</si>
  <si>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</si>
  <si>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</si>
  <si>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</si>
  <si>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</si>
  <si>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</si>
  <si>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</si>
  <si>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</si>
  <si>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</si>
  <si>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</si>
  <si>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</si>
  <si>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</si>
  <si>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</si>
  <si>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</si>
  <si>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</si>
  <si>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</si>
  <si>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</si>
  <si>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</si>
  <si>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</si>
  <si>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</si>
  <si>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</si>
  <si>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</si>
  <si>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</si>
  <si>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</si>
  <si>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</si>
  <si>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</si>
  <si>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</si>
  <si>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</si>
  <si>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</si>
  <si>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</si>
  <si>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</si>
  <si>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</si>
  <si>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</si>
  <si>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</si>
  <si>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</si>
  <si>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</si>
  <si>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</si>
  <si>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</si>
  <si>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</si>
  <si>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</si>
  <si>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</si>
  <si>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</si>
  <si>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</si>
  <si>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</si>
  <si>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</si>
  <si>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</si>
  <si>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</si>
  <si>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</si>
  <si>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</si>
  <si>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</si>
  <si>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</si>
  <si>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</si>
  <si>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</si>
  <si>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</si>
  <si>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</si>
  <si>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</si>
  <si>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</si>
  <si>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</si>
  <si>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</si>
  <si>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</si>
  <si>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</si>
  <si>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</si>
  <si>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</si>
  <si>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</si>
  <si>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</si>
  <si>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</si>
  <si>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</si>
  <si>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</si>
  <si>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</si>
  <si>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</si>
  <si>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</si>
  <si>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</si>
  <si>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</si>
  <si>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</si>
  <si>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</si>
  <si>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</si>
  <si>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</si>
  <si>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</si>
  <si>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</si>
  <si>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</si>
  <si>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</si>
  <si>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</si>
  <si>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</si>
  <si>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</si>
  <si>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</si>
  <si>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</si>
  <si>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</si>
  <si>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</si>
  <si>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</si>
  <si>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</si>
  <si>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</si>
  <si>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</si>
  <si>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</si>
  <si>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</si>
  <si>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</si>
  <si>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</si>
  <si>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</si>
  <si>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</si>
  <si>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</si>
  <si>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</si>
  <si>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</si>
  <si>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</si>
  <si>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</si>
  <si>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</si>
  <si>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</si>
  <si>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</si>
  <si>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</si>
  <si>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</si>
  <si>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</si>
  <si>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</si>
  <si>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</si>
  <si>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</si>
  <si>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</si>
  <si>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</si>
  <si>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</si>
  <si>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</si>
  <si>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</si>
  <si>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</si>
  <si>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</si>
  <si>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</si>
  <si>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</si>
  <si>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</si>
  <si>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</si>
  <si>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</si>
  <si>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</si>
  <si>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</si>
  <si>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</si>
  <si>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</si>
  <si>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</si>
  <si>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</si>
  <si>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</si>
  <si>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</si>
  <si>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</si>
  <si>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</si>
  <si>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</si>
  <si>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</si>
  <si>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</si>
  <si>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</si>
  <si>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</si>
  <si>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</si>
  <si>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</si>
  <si>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</si>
  <si>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</si>
  <si>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</si>
  <si>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</si>
  <si>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</si>
  <si>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</si>
  <si>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</si>
  <si>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</si>
  <si>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</si>
  <si>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</si>
  <si>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</si>
  <si>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</si>
  <si>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</si>
  <si>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</si>
  <si>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</si>
  <si>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</si>
  <si>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</si>
  <si>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</si>
  <si>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</si>
  <si>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</si>
  <si>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</si>
  <si>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</si>
  <si>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</si>
  <si>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</si>
  <si>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</si>
  <si>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</si>
  <si>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</si>
  <si>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</si>
  <si>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</si>
  <si>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</si>
  <si>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</si>
  <si>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</si>
  <si>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</si>
  <si>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</si>
  <si>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</si>
  <si>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</si>
  <si>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</si>
  <si>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</si>
  <si>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</si>
  <si>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</si>
  <si>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</si>
  <si>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</si>
  <si>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</si>
  <si>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</si>
  <si>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</si>
  <si>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</si>
  <si>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</si>
  <si>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</si>
  <si>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</si>
  <si>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</si>
  <si>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</si>
  <si>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</si>
  <si>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</si>
  <si>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</si>
  <si>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</si>
  <si>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</si>
  <si>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</si>
  <si>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</si>
  <si>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</si>
  <si>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</si>
  <si>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</si>
  <si>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</si>
  <si>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</si>
  <si>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</si>
  <si>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</si>
  <si>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</si>
  <si>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</si>
  <si>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</si>
  <si>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</si>
  <si>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</si>
  <si>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</si>
  <si>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</si>
  <si>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</si>
  <si>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</si>
  <si>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</si>
  <si>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</si>
  <si>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</si>
  <si>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</si>
  <si>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</si>
  <si>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</si>
  <si>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</si>
  <si>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</si>
  <si>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</si>
  <si>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</si>
  <si>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</si>
  <si>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</si>
  <si>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</si>
  <si>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</si>
  <si>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</si>
  <si>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</si>
  <si>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</si>
  <si>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</si>
  <si>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</si>
  <si>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</si>
  <si>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</si>
  <si>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</si>
  <si>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</si>
  <si>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</si>
  <si>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</si>
  <si>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</si>
  <si>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</si>
  <si>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</si>
  <si>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</si>
  <si>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</si>
  <si>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</si>
  <si>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</si>
  <si>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</si>
  <si>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</si>
  <si>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</si>
  <si>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</si>
  <si>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</si>
  <si>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</si>
  <si>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</si>
  <si>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</si>
  <si>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</si>
  <si>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</si>
  <si>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</si>
  <si>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</si>
  <si>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</si>
  <si>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</si>
  <si>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</si>
  <si>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</si>
  <si>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</si>
  <si>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</si>
  <si>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</si>
  <si>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</si>
  <si>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</si>
  <si>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</si>
  <si>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</si>
  <si>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</si>
  <si>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</si>
  <si>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</si>
  <si>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</si>
  <si>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</si>
  <si>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</si>
  <si>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</si>
  <si>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</si>
  <si>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</si>
  <si>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</si>
  <si>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</si>
  <si>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</si>
  <si>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</si>
  <si>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</si>
  <si>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</si>
  <si>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</si>
  <si>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</si>
  <si>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</si>
  <si>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</si>
  <si>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</si>
  <si>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</si>
  <si>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</si>
  <si>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</si>
  <si>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</si>
  <si>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</si>
  <si>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</si>
  <si>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</si>
  <si>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</si>
  <si>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</si>
  <si>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</si>
  <si>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</si>
  <si>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</si>
  <si>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</si>
  <si>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</si>
  <si>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</si>
  <si>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</si>
  <si>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</si>
  <si>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</si>
  <si>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</si>
  <si>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</si>
  <si>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</si>
  <si>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</si>
  <si>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</si>
  <si>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</si>
  <si>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</si>
  <si>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</si>
  <si>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</si>
  <si>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</si>
  <si>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</si>
  <si>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</si>
  <si>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</si>
  <si>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</si>
  <si>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</si>
  <si>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</si>
  <si>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</si>
  <si>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</si>
  <si>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</si>
  <si>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</si>
  <si>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</si>
  <si>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</si>
  <si>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</si>
  <si>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</si>
  <si>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</si>
  <si>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</si>
  <si>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</si>
  <si>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</si>
  <si>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</si>
  <si>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</si>
  <si>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</si>
  <si>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</si>
  <si>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</si>
  <si>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</si>
  <si>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</si>
  <si>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</si>
  <si>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</si>
  <si>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</si>
  <si>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</si>
  <si>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</si>
  <si>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</si>
  <si>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</si>
  <si>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</si>
  <si>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</si>
  <si>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</si>
  <si>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</si>
  <si>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</si>
  <si>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</si>
  <si>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</si>
  <si>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</si>
  <si>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</si>
  <si>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</si>
  <si>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</si>
  <si>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</si>
  <si>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</si>
  <si>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</si>
  <si>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</si>
  <si>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</si>
  <si>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</si>
  <si>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</si>
  <si>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</si>
  <si>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</si>
  <si>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</si>
  <si>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</si>
  <si>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</si>
  <si>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</si>
  <si>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</si>
  <si>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</si>
  <si>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</si>
  <si>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</si>
  <si>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</si>
  <si>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</si>
  <si>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</si>
  <si>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</si>
  <si>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</si>
  <si>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</si>
  <si>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</si>
  <si>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</si>
  <si>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</si>
  <si>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</si>
  <si>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</si>
  <si>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</si>
  <si>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</si>
  <si>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</si>
  <si>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</si>
  <si>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</si>
  <si>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</si>
  <si>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</si>
  <si>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</si>
  <si>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</si>
  <si>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</si>
  <si>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</si>
  <si>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</si>
  <si>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</si>
  <si>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</si>
  <si>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</si>
  <si>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</si>
  <si>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</si>
  <si>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</si>
  <si>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</si>
  <si>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</si>
  <si>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</si>
  <si>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</si>
  <si>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</si>
  <si>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</si>
  <si>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</si>
  <si>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</si>
  <si>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</si>
  <si>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</si>
  <si>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</si>
  <si>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</si>
  <si>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</si>
  <si>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</si>
  <si>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</si>
  <si>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</si>
  <si>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</si>
  <si>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</si>
  <si>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</si>
  <si>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</si>
  <si>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</si>
  <si>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</si>
  <si>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</si>
  <si>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</si>
  <si>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</si>
  <si>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</si>
  <si>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</si>
  <si>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</si>
  <si>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</si>
  <si>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</si>
  <si>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</si>
  <si>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</si>
  <si>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</si>
  <si>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</si>
  <si>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</si>
  <si>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</si>
  <si>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</si>
  <si>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</si>
  <si>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</si>
  <si>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</si>
  <si>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</si>
  <si>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</si>
  <si>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</si>
  <si>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</si>
  <si>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</si>
  <si>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</si>
  <si>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</si>
  <si>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</si>
  <si>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</si>
  <si>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</si>
  <si>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</si>
  <si>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</si>
  <si>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</si>
  <si>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</si>
  <si>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</si>
  <si>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</si>
  <si>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</si>
  <si>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</si>
  <si>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</si>
  <si>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</si>
  <si>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</si>
  <si>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</si>
  <si>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</si>
  <si>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</si>
  <si>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</si>
  <si>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</si>
  <si>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</si>
  <si>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</si>
  <si>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</si>
  <si>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</si>
  <si>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</si>
  <si>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</si>
  <si>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</si>
  <si>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</si>
  <si>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</si>
  <si>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</si>
  <si>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</si>
  <si>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</si>
  <si>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</si>
  <si>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</si>
  <si>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</si>
  <si>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</si>
  <si>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</si>
  <si>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</si>
  <si>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</si>
  <si>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</si>
  <si>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</si>
  <si>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</si>
  <si>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</si>
  <si>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</si>
  <si>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</si>
  <si>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</si>
  <si>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</si>
  <si>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</si>
  <si>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</si>
  <si>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</si>
  <si>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</si>
  <si>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</si>
  <si>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</si>
  <si>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</si>
  <si>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</si>
  <si>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</si>
  <si>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</si>
  <si>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</si>
  <si>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</si>
  <si>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</si>
  <si>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</si>
  <si>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</si>
  <si>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</si>
  <si>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</si>
  <si>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</si>
  <si>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</si>
  <si>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</si>
  <si>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</si>
  <si>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</si>
  <si>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</si>
  <si>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</si>
  <si>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</si>
  <si>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</si>
  <si>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</si>
  <si>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</si>
  <si>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</si>
  <si>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</si>
  <si>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</si>
  <si>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</si>
  <si>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</si>
  <si>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</si>
  <si>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</si>
  <si>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</si>
  <si>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</si>
  <si>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</si>
  <si>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</si>
  <si>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</si>
  <si>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</si>
  <si>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</si>
  <si>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</si>
  <si>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</si>
  <si>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</si>
  <si>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</si>
  <si>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</si>
  <si>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</si>
  <si>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</si>
  <si>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</si>
  <si>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</si>
  <si>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</si>
  <si>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</si>
  <si>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</si>
  <si>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</si>
  <si>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</si>
  <si>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</si>
  <si>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</si>
  <si>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</si>
  <si>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</si>
  <si>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</si>
  <si>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</si>
  <si>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</si>
  <si>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</si>
  <si>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</si>
  <si>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</si>
  <si>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</si>
  <si>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</si>
  <si>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</si>
  <si>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</si>
  <si>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</si>
  <si>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</si>
  <si>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</si>
  <si>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</si>
  <si>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</si>
  <si>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</si>
  <si>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</si>
  <si>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</si>
  <si>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</si>
  <si>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</si>
  <si>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</si>
  <si>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</si>
  <si>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</si>
  <si>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</si>
  <si>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</si>
  <si>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</si>
  <si>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</si>
  <si>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</si>
  <si>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</si>
  <si>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</si>
  <si>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</si>
  <si>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</si>
  <si>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</si>
  <si>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</si>
  <si>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</si>
  <si>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</si>
  <si>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</si>
  <si>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</si>
  <si>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</si>
  <si>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</si>
  <si>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</si>
  <si>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</si>
  <si>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</si>
  <si>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</si>
  <si>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</si>
  <si>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</si>
  <si>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</si>
  <si>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</si>
  <si>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</si>
  <si>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</si>
  <si>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</si>
  <si>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</si>
  <si>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</si>
  <si>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</si>
  <si>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</si>
  <si>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</si>
  <si>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</si>
  <si>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</si>
  <si>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</si>
  <si>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</si>
  <si>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</si>
  <si>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</si>
  <si>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</si>
  <si>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</si>
  <si>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</si>
  <si>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</si>
  <si>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</si>
  <si>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</si>
  <si>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</si>
  <si>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</si>
  <si>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</si>
  <si>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</si>
  <si>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</si>
  <si>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</si>
  <si>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</si>
  <si>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</si>
  <si>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</si>
  <si>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</si>
  <si>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</si>
  <si>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</si>
  <si>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</si>
  <si>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</si>
  <si>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</si>
  <si>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</si>
  <si>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</si>
  <si>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</si>
  <si>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</si>
  <si>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</si>
  <si>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</si>
  <si>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</si>
  <si>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</si>
  <si>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</si>
  <si>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</si>
  <si>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</si>
  <si>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</si>
  <si>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</si>
  <si>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</si>
  <si>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</si>
  <si>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</si>
  <si>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</si>
  <si>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</si>
  <si>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</si>
  <si>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</si>
  <si>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</si>
  <si>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</si>
  <si>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</si>
  <si>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</si>
  <si>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</si>
  <si>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</si>
  <si>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</si>
  <si>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</si>
  <si>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</si>
  <si>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</si>
  <si>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</si>
  <si>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</si>
  <si>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</si>
  <si>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</si>
  <si>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</si>
  <si>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</si>
  <si>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</si>
  <si>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</si>
  <si>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</si>
  <si>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</si>
  <si>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</si>
  <si>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</si>
  <si>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</si>
  <si>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</si>
  <si>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</si>
  <si>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</si>
  <si>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</si>
  <si>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</si>
  <si>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</si>
  <si>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</si>
  <si>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</si>
  <si>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</si>
  <si>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</si>
  <si>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</si>
  <si>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</si>
  <si>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</si>
  <si>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</si>
  <si>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</si>
  <si>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</si>
  <si>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</si>
  <si>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</si>
  <si>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</si>
  <si>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</si>
  <si>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</si>
  <si>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</si>
  <si>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</si>
  <si>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</si>
  <si>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</si>
  <si>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</si>
  <si>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</si>
  <si>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</si>
  <si>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</si>
  <si>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</si>
  <si>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</si>
  <si>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</si>
  <si>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</si>
  <si>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</si>
  <si>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</si>
  <si>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</si>
  <si>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</si>
  <si>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</si>
  <si>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</si>
  <si>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</si>
  <si>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</si>
  <si>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</si>
  <si>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</si>
  <si>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</si>
  <si>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</si>
  <si>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</si>
  <si>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</si>
  <si>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</si>
  <si>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</si>
  <si>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</si>
  <si>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</si>
  <si>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</si>
  <si>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</si>
  <si>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</si>
  <si>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</si>
  <si>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</si>
  <si>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</si>
  <si>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</si>
  <si>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</si>
  <si>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</si>
  <si>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</si>
  <si>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</si>
  <si>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</si>
  <si>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</si>
  <si>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</si>
  <si>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</si>
  <si>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</si>
  <si>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</si>
  <si>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</si>
  <si>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</si>
  <si>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</si>
  <si>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</si>
  <si>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</si>
  <si>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</si>
  <si>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</si>
  <si>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</si>
  <si>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</si>
  <si>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</si>
  <si>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</si>
  <si>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</si>
  <si>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</si>
  <si>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</si>
  <si>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</si>
  <si>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</si>
  <si>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</si>
  <si>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</si>
  <si>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</si>
  <si>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</si>
  <si>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</si>
  <si>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</si>
  <si>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</si>
  <si>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</si>
  <si>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</si>
  <si>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</si>
  <si>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</si>
  <si>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</si>
  <si>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</si>
  <si>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</si>
  <si>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</si>
  <si>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</si>
  <si>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</si>
  <si>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</si>
  <si>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</si>
  <si>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</si>
  <si>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</si>
  <si>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</si>
  <si>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</si>
  <si>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</si>
  <si>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</si>
  <si>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</si>
  <si>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</si>
  <si>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</si>
  <si>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</si>
  <si>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</si>
  <si>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</si>
  <si>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</si>
  <si>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</si>
  <si>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</si>
  <si>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</si>
  <si>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</si>
  <si>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</si>
  <si>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</si>
  <si>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</si>
  <si>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</si>
  <si>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</si>
  <si>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</si>
  <si>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</si>
  <si>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</si>
  <si>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</si>
  <si>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</si>
  <si>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</si>
  <si>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</si>
  <si>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</si>
  <si>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</si>
  <si>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</si>
  <si>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</si>
  <si>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</si>
  <si>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</si>
  <si>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</si>
  <si>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</si>
  <si>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</si>
  <si>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</si>
  <si>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</si>
  <si>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</si>
  <si>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</si>
  <si>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</si>
  <si>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</si>
  <si>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</si>
  <si>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</si>
  <si>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</si>
  <si>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</si>
  <si>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</si>
  <si>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</si>
  <si>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</si>
  <si>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</si>
  <si>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</si>
  <si>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</si>
  <si>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</si>
  <si>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</si>
  <si>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</si>
  <si>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</si>
  <si>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</si>
  <si>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</si>
  <si>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</si>
  <si>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</si>
  <si>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</si>
  <si>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</si>
  <si>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</si>
  <si>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</si>
  <si>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</si>
  <si>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</si>
  <si>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</si>
  <si>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</si>
  <si>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</si>
  <si>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</si>
  <si>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</si>
  <si>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</si>
  <si>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</si>
  <si>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</si>
  <si>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</si>
  <si>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</si>
  <si>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</si>
  <si>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</si>
  <si>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</si>
  <si>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</si>
  <si>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</si>
  <si>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</si>
  <si>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</si>
  <si>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</si>
  <si>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</si>
  <si>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</si>
  <si>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</si>
  <si>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</si>
  <si>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</si>
  <si>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</si>
  <si>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</si>
  <si>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</si>
  <si>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</si>
  <si>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</si>
  <si>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</si>
  <si>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</si>
  <si>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</si>
  <si>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</si>
  <si>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</si>
  <si>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</si>
  <si>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</si>
  <si>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</si>
  <si>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</si>
  <si>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</si>
  <si>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</si>
  <si>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</si>
  <si>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</si>
  <si>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</si>
  <si>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</si>
  <si>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</si>
  <si>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</si>
  <si>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</si>
  <si>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</si>
  <si>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</si>
  <si>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</si>
  <si>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</si>
  <si>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</si>
  <si>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</si>
  <si>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</si>
  <si>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</si>
  <si>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</si>
  <si>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</si>
  <si>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</si>
  <si>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</si>
  <si>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</si>
  <si>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</si>
  <si>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</si>
  <si>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</si>
  <si>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</si>
  <si>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</si>
  <si>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</si>
  <si>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</si>
  <si>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</si>
  <si>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</si>
  <si>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</si>
  <si>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</si>
  <si>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</si>
  <si>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</si>
  <si>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</si>
  <si>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</si>
  <si>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</si>
  <si>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</si>
  <si>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</si>
  <si>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</si>
  <si>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</si>
  <si>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</si>
  <si>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</si>
  <si>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</si>
  <si>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</si>
  <si>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</si>
  <si>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</si>
  <si>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</si>
  <si>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</si>
  <si>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</si>
  <si>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</si>
  <si>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</si>
  <si>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</si>
  <si>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</si>
  <si>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</si>
  <si>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</si>
  <si>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</si>
  <si>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</si>
  <si>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</si>
  <si>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</si>
  <si>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</si>
  <si>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</si>
  <si>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</si>
  <si>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</si>
  <si>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</si>
  <si>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</si>
  <si>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</si>
  <si>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</si>
  <si>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</si>
  <si>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</si>
  <si>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</si>
  <si>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</si>
  <si>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</si>
  <si>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</si>
  <si>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</si>
  <si>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</si>
  <si>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</si>
  <si>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</si>
  <si>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</si>
  <si>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</si>
  <si>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</si>
  <si>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</si>
  <si>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</si>
  <si>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</si>
  <si>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</si>
  <si>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</si>
  <si>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</si>
  <si>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</si>
  <si>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</si>
  <si>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</si>
  <si>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</si>
  <si>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</si>
  <si>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</si>
  <si>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</si>
  <si>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</si>
  <si>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</si>
  <si>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</si>
  <si>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</si>
  <si>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</si>
  <si>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</si>
  <si>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</si>
  <si>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</si>
  <si>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</si>
  <si>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</si>
  <si>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</si>
  <si>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</si>
  <si>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</si>
  <si>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</si>
  <si>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</si>
  <si>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</si>
  <si>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</si>
  <si>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</si>
  <si>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</si>
  <si>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</si>
  <si>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</si>
  <si>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</si>
  <si>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</si>
  <si>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</si>
  <si>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</si>
  <si>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</si>
  <si>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</si>
  <si>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</si>
  <si>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</si>
  <si>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</si>
  <si>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</si>
  <si>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</si>
  <si>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</si>
  <si>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</si>
  <si>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</si>
  <si>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</si>
  <si>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</si>
  <si>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</si>
  <si>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</si>
  <si>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</si>
  <si>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</si>
  <si>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</si>
  <si>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</si>
  <si>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</si>
  <si>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</si>
  <si>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</si>
  <si>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</si>
  <si>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</si>
  <si>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</si>
  <si>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</si>
  <si>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</si>
  <si>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</si>
  <si>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</si>
  <si>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</si>
  <si>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</si>
  <si>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</si>
  <si>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</si>
  <si>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</si>
  <si>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</si>
  <si>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</si>
  <si>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</si>
  <si>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</si>
  <si>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</si>
  <si>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</si>
  <si>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</si>
  <si>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</si>
  <si>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</si>
  <si>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</si>
  <si>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</si>
  <si>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</si>
  <si>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</si>
  <si>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</si>
  <si>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</si>
  <si>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</si>
  <si>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</si>
  <si>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</si>
  <si>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</si>
  <si>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</si>
  <si>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</si>
  <si>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</si>
  <si>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</si>
  <si>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</si>
  <si>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</si>
  <si>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</si>
  <si>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</si>
  <si>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</si>
  <si>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</si>
  <si>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</si>
  <si>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</si>
  <si>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</si>
  <si>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</si>
  <si>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</si>
  <si>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</si>
  <si>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</si>
  <si>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</si>
  <si>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</si>
  <si>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</si>
  <si>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</si>
  <si>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</si>
  <si>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</si>
  <si>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</si>
  <si>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</si>
  <si>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</si>
  <si>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</si>
  <si>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</si>
  <si>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</si>
  <si>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</si>
  <si>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</si>
  <si>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</si>
  <si>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</si>
  <si>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</si>
  <si>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</si>
  <si>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</si>
  <si>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</si>
  <si>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</si>
  <si>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</si>
  <si>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</si>
  <si>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</si>
  <si>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</si>
  <si>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</si>
  <si>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</si>
  <si>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</si>
  <si>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</si>
  <si>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</si>
  <si>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</si>
  <si>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</si>
  <si>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</si>
  <si>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</si>
  <si>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</si>
  <si>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</si>
  <si>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</si>
  <si>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</si>
  <si>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</si>
  <si>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</si>
  <si>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</si>
  <si>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</si>
  <si>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</si>
  <si>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</si>
  <si>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</si>
  <si>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</si>
  <si>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</si>
  <si>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</si>
  <si>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</si>
  <si>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</si>
  <si>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</si>
  <si>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</si>
  <si>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</si>
  <si>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</si>
  <si>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</si>
  <si>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</si>
  <si>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</si>
  <si>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</si>
  <si>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</si>
  <si>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</si>
  <si>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</si>
  <si>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</si>
  <si>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</si>
  <si>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</si>
  <si>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</si>
  <si>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</si>
  <si>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</si>
  <si>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</si>
  <si>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</si>
  <si>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</si>
  <si>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</si>
  <si>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</si>
  <si>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</si>
  <si>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</si>
  <si>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</si>
  <si>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</si>
  <si>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</si>
  <si>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</si>
  <si>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</si>
  <si>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</si>
  <si>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</si>
  <si>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</si>
  <si>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</si>
  <si>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</si>
  <si>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</si>
  <si>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</si>
  <si>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</si>
  <si>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</si>
  <si>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</si>
  <si>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</si>
  <si>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</si>
  <si>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</si>
  <si>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</si>
  <si>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</si>
  <si>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</si>
  <si>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</si>
  <si>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</si>
  <si>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</si>
  <si>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</si>
  <si>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</si>
  <si>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</si>
  <si>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</si>
  <si>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</si>
  <si>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</si>
  <si>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</si>
  <si>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</si>
  <si>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</si>
  <si>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</si>
  <si>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</si>
  <si>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</si>
  <si>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</si>
  <si>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</si>
  <si>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</si>
  <si>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</si>
  <si>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</si>
  <si>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</si>
  <si>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</si>
  <si>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</si>
  <si>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</si>
  <si>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</si>
  <si>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</si>
  <si>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</si>
  <si>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</si>
  <si>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</si>
  <si>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</si>
  <si>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</si>
  <si>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</si>
  <si>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</si>
  <si>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</si>
  <si>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</si>
  <si>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</si>
  <si>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</si>
  <si>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</si>
  <si>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</si>
  <si>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</si>
  <si>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</si>
  <si>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</si>
  <si>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</si>
  <si>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</si>
  <si>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</si>
  <si>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</si>
  <si>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</si>
  <si>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</si>
  <si>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</si>
  <si>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</si>
  <si>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</si>
  <si>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</si>
  <si>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</si>
  <si>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</si>
  <si>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</si>
  <si>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</si>
  <si>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</si>
  <si>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</si>
  <si>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</si>
  <si>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</si>
  <si>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</si>
  <si>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</si>
  <si>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</si>
  <si>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</si>
  <si>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</si>
  <si>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</si>
  <si>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</si>
  <si>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</si>
  <si>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</si>
  <si>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</si>
  <si>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</si>
  <si>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</si>
  <si>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</si>
  <si>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</si>
  <si>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</si>
  <si>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</si>
  <si>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</si>
  <si>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</si>
  <si>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</si>
  <si>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</si>
  <si>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</si>
  <si>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</si>
  <si>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</si>
  <si>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</si>
  <si>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</si>
  <si>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</si>
  <si>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</si>
  <si>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</si>
  <si>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</si>
  <si>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</si>
  <si>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</si>
  <si>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</si>
  <si>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</si>
  <si>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</si>
  <si>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</si>
  <si>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</si>
  <si>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</si>
  <si>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</si>
  <si>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</si>
  <si>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</si>
  <si>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</si>
  <si>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</si>
  <si>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</si>
  <si>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</si>
  <si>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</si>
  <si>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</si>
  <si>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</si>
  <si>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</si>
  <si>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</si>
  <si>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</si>
  <si>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</si>
  <si>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</si>
  <si>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</si>
  <si>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</si>
  <si>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</si>
  <si>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</si>
  <si>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</si>
  <si>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</si>
  <si>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</si>
  <si>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</si>
  <si>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</si>
  <si>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</si>
  <si>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</si>
  <si>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</si>
  <si>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</si>
  <si>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</si>
  <si>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</si>
  <si>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</si>
  <si>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</si>
  <si>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</si>
  <si>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</si>
  <si>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</si>
  <si>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</si>
  <si>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</si>
  <si>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</si>
  <si>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</si>
  <si>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</si>
  <si>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</si>
  <si>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</si>
  <si>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</si>
  <si>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</si>
  <si>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</si>
  <si>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</si>
  <si>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</si>
  <si>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</si>
  <si>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</si>
  <si>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</si>
  <si>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</si>
  <si>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</si>
  <si>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</si>
  <si>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</si>
  <si>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</si>
  <si>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</si>
  <si>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</si>
  <si>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</si>
  <si>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</si>
  <si>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</si>
  <si>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</si>
  <si>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</si>
  <si>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</si>
  <si>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</si>
  <si>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</si>
  <si>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</si>
  <si>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</si>
  <si>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</si>
  <si>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</si>
  <si>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</si>
  <si>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</si>
  <si>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</si>
  <si>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</si>
  <si>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</si>
  <si>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</si>
  <si>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</si>
  <si>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</si>
  <si>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</si>
  <si>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</si>
  <si>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</si>
  <si>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</si>
  <si>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</si>
  <si>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</si>
  <si>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</si>
  <si>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</si>
  <si>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</si>
  <si>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</si>
  <si>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</si>
  <si>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</si>
  <si>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</si>
  <si>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</si>
  <si>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</si>
  <si>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</si>
  <si>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</si>
  <si>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</si>
  <si>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</si>
  <si>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</si>
  <si>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</si>
  <si>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</si>
  <si>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</si>
  <si>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</si>
  <si>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</si>
  <si>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</si>
  <si>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</si>
  <si>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</si>
  <si>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</si>
  <si>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</si>
  <si>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</si>
  <si>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</si>
  <si>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</si>
  <si>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</si>
  <si>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</si>
  <si>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</si>
  <si>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</si>
  <si>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</si>
  <si>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</si>
  <si>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</si>
  <si>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</si>
  <si>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</si>
  <si>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</si>
  <si>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</si>
  <si>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</si>
  <si>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</si>
  <si>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</si>
  <si>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</si>
  <si>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</si>
  <si>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</si>
  <si>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</si>
  <si>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</si>
  <si>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</si>
  <si>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</si>
  <si>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</si>
  <si>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</si>
  <si>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</si>
  <si>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</si>
  <si>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</si>
  <si>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</si>
  <si>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</si>
  <si>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</si>
  <si>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</si>
  <si>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</si>
  <si>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</si>
  <si>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</si>
  <si>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</si>
  <si>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</si>
  <si>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</si>
  <si>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</si>
  <si>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</si>
  <si>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</si>
  <si>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</si>
  <si>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</si>
  <si>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</si>
  <si>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</si>
  <si>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</si>
  <si>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</si>
  <si>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</si>
  <si>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</si>
  <si>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</si>
  <si>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</si>
  <si>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</si>
  <si>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</si>
  <si>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</si>
  <si>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</si>
  <si>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</si>
  <si>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</si>
  <si>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</si>
  <si>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</si>
  <si>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</si>
  <si>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</si>
  <si>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</si>
  <si>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</si>
  <si>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</si>
  <si>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</si>
  <si>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</si>
  <si>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</si>
  <si>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</si>
  <si>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</si>
  <si>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</si>
  <si>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</si>
  <si>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</si>
  <si>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</si>
  <si>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</si>
  <si>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</si>
  <si>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</si>
  <si>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</si>
  <si>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</si>
  <si>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</si>
  <si>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</si>
  <si>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</si>
  <si>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</si>
  <si>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</si>
  <si>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</si>
  <si>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</si>
  <si>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</si>
  <si>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</si>
  <si>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</si>
  <si>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</si>
  <si>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</si>
  <si>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</si>
  <si>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</si>
  <si>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</si>
  <si>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</si>
  <si>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</si>
  <si>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</si>
  <si>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</si>
  <si>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</si>
  <si>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</si>
  <si>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</si>
  <si>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</si>
  <si>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</si>
  <si>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</si>
  <si>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</si>
  <si>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</si>
  <si>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</si>
  <si>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</si>
  <si>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</si>
  <si>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</si>
  <si>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</si>
  <si>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</si>
  <si>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</si>
  <si>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</si>
  <si>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</si>
  <si>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</si>
  <si>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</si>
  <si>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</si>
  <si>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</si>
  <si>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</si>
  <si>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</si>
  <si>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</si>
  <si>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</si>
  <si>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</si>
  <si>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</si>
  <si>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</si>
  <si>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</si>
  <si>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</si>
  <si>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</si>
  <si>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</si>
  <si>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</si>
  <si>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</si>
  <si>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</si>
  <si>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</si>
  <si>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</si>
  <si>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</si>
  <si>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</si>
  <si>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</si>
  <si>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</si>
  <si>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</si>
  <si>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</si>
  <si>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</si>
  <si>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</si>
  <si>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</si>
  <si>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</si>
  <si>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</si>
  <si>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</si>
  <si>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</si>
  <si>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</si>
  <si>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</si>
  <si>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</si>
  <si>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</si>
  <si>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</si>
  <si>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</si>
  <si>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</si>
  <si>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</si>
  <si>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</si>
  <si>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</si>
  <si>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</si>
  <si>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</si>
  <si>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</si>
  <si>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</si>
  <si>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</si>
  <si>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</si>
  <si>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</si>
  <si>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</si>
  <si>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</si>
  <si>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</si>
  <si>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</si>
  <si>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</si>
  <si>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</si>
  <si>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</si>
  <si>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</si>
  <si>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</si>
  <si>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</si>
  <si>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</si>
  <si>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</si>
  <si>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</si>
  <si>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</si>
  <si>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</si>
  <si>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</si>
  <si>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</si>
  <si>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</si>
  <si>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</si>
  <si>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</si>
  <si>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</si>
  <si>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</si>
  <si>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</si>
  <si>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</si>
  <si>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</si>
  <si>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</si>
  <si>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</si>
  <si>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</si>
  <si>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</si>
  <si>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</si>
  <si>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</si>
  <si>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</si>
  <si>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</si>
  <si>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</si>
  <si>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</si>
  <si>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</si>
  <si>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</si>
  <si>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</si>
  <si>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</si>
  <si>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</si>
  <si>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</si>
  <si>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</si>
  <si>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</si>
  <si>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</si>
  <si>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</si>
  <si>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</si>
  <si>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</si>
  <si>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</si>
  <si>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</si>
  <si>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</si>
  <si>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</si>
  <si>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</si>
  <si>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</si>
  <si>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</si>
  <si>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</si>
  <si>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</si>
  <si>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</si>
  <si>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</si>
  <si>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</si>
  <si>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</si>
  <si>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</si>
  <si>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</si>
  <si>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</si>
  <si>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</si>
  <si>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</si>
  <si>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</si>
  <si>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</si>
  <si>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</si>
  <si>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</si>
  <si>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</si>
  <si>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</si>
  <si>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</si>
  <si>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</si>
  <si>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</si>
  <si>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</si>
  <si>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</si>
  <si>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</si>
  <si>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</si>
  <si>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</si>
  <si>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</si>
  <si>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</si>
  <si>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</si>
  <si>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</si>
  <si>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</si>
  <si>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</si>
  <si>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</si>
  <si>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</si>
  <si>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</si>
  <si>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</si>
  <si>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</si>
  <si>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</si>
  <si>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</si>
  <si>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</si>
  <si>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</si>
  <si>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</si>
  <si>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</si>
  <si>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</si>
  <si>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</si>
  <si>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</si>
  <si>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</si>
  <si>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</si>
  <si>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</si>
  <si>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</si>
  <si>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</si>
  <si>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</si>
  <si>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</si>
  <si>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</si>
  <si>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</si>
  <si>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</si>
  <si>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</si>
  <si>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</si>
  <si>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</si>
  <si>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</si>
  <si>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</si>
  <si>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</si>
  <si>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</si>
  <si>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</si>
  <si>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</si>
  <si>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</si>
  <si>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</si>
  <si>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</si>
  <si>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</si>
  <si>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</si>
  <si>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</si>
  <si>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</si>
  <si>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</si>
  <si>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</si>
  <si>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</si>
  <si>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</si>
  <si>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</si>
  <si>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</si>
  <si>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</si>
  <si>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</si>
  <si>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</si>
  <si>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</si>
  <si>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</si>
  <si>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</si>
  <si>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</si>
  <si>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</si>
  <si>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</si>
  <si>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</si>
  <si>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</si>
  <si>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</si>
  <si>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</si>
  <si>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</si>
  <si>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</si>
  <si>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</si>
  <si>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</si>
  <si>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</si>
  <si>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</si>
  <si>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</si>
  <si>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</si>
  <si>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</si>
  <si>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</si>
  <si>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</si>
  <si>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</si>
  <si>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</si>
  <si>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</si>
  <si>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</si>
  <si>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</si>
  <si>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</si>
  <si>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</si>
  <si>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</si>
  <si>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</si>
  <si>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</si>
  <si>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</si>
  <si>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</si>
  <si>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</si>
  <si>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</si>
  <si>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</si>
  <si>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</si>
  <si>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</si>
  <si>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</si>
  <si>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</si>
  <si>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</si>
  <si>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</si>
  <si>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</si>
  <si>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</si>
  <si>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</si>
  <si>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</si>
  <si>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</si>
  <si>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</si>
  <si>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</si>
  <si>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</si>
  <si>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</si>
  <si>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</si>
  <si>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</si>
  <si>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</si>
  <si>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</si>
  <si>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</si>
  <si>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</si>
  <si>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</si>
  <si>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</si>
  <si>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</si>
  <si>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</si>
  <si>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</si>
  <si>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</si>
  <si>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</si>
  <si>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</si>
  <si>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</si>
  <si>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</si>
  <si>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</si>
  <si>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</si>
  <si>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</si>
  <si>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</si>
  <si>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</si>
  <si>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</si>
  <si>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</si>
  <si>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</si>
  <si>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</si>
  <si>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</si>
  <si>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</si>
  <si>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</si>
  <si>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</si>
  <si>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</si>
  <si>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</si>
  <si>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</si>
  <si>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</si>
  <si>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</si>
  <si>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</si>
  <si>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</si>
  <si>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</si>
  <si>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</si>
  <si>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</si>
  <si>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</si>
  <si>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</si>
  <si>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</si>
  <si>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</si>
  <si>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</si>
  <si>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</si>
  <si>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</si>
  <si>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</si>
  <si>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</si>
  <si>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</si>
  <si>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</si>
  <si>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</si>
  <si>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</si>
  <si>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</si>
  <si>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</si>
  <si>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</si>
  <si>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</si>
  <si>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</si>
  <si>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</si>
  <si>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</si>
  <si>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</si>
  <si>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</si>
  <si>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</si>
  <si>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</si>
  <si>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</si>
  <si>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</si>
  <si>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</si>
  <si>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</si>
  <si>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</si>
  <si>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</si>
  <si>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</si>
  <si>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</si>
  <si>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</si>
  <si>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</si>
  <si>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</si>
  <si>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</si>
  <si>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</si>
  <si>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</si>
  <si>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</si>
  <si>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</si>
  <si>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</si>
  <si>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</si>
  <si>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</si>
  <si>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</si>
  <si>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</si>
  <si>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</si>
  <si>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</si>
  <si>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</si>
  <si>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</si>
  <si>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</si>
  <si>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</si>
  <si>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</si>
  <si>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</si>
  <si>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</si>
  <si>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</si>
  <si>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</si>
  <si>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</si>
  <si>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</si>
  <si>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</si>
  <si>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</si>
  <si>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</si>
  <si>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</si>
  <si>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</si>
  <si>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</si>
  <si>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</si>
  <si>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</si>
  <si>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</si>
  <si>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</si>
  <si>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</si>
  <si>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</si>
  <si>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</si>
  <si>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</si>
  <si>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</si>
  <si>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</si>
  <si>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</si>
  <si>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</si>
  <si>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</si>
  <si>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</si>
  <si>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</si>
  <si>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</si>
  <si>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</si>
  <si>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</si>
  <si>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</si>
  <si>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</si>
  <si>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</si>
  <si>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</si>
  <si>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</si>
  <si>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</si>
  <si>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</si>
  <si>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</si>
  <si>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</si>
  <si>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</si>
  <si>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</si>
  <si>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</si>
  <si>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</si>
  <si>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</si>
  <si>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</si>
  <si>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</si>
  <si>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</si>
  <si>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</si>
  <si>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</si>
  <si>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</si>
  <si>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</si>
  <si>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</si>
  <si>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</si>
  <si>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</si>
  <si>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</si>
  <si>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</si>
  <si>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</si>
  <si>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</si>
  <si>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</si>
  <si>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</si>
  <si>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</si>
  <si>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</si>
  <si>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</si>
  <si>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</si>
  <si>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</si>
  <si>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</si>
  <si>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</si>
  <si>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</si>
  <si>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</si>
  <si>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</si>
  <si>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</si>
  <si>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</si>
  <si>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</si>
  <si>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</si>
  <si>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</si>
  <si>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</si>
  <si>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</si>
  <si>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</si>
  <si>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</si>
  <si>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</si>
  <si>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</si>
  <si>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</si>
  <si>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</si>
  <si>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</si>
  <si>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</si>
  <si>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</si>
  <si>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</si>
  <si>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</si>
  <si>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</si>
  <si>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</si>
  <si>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</si>
  <si>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</si>
  <si>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</si>
  <si>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</si>
  <si>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</si>
  <si>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</si>
  <si>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</si>
  <si>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</si>
  <si>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</si>
  <si>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</si>
  <si>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</si>
  <si>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</si>
  <si>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</si>
  <si>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</si>
  <si>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</si>
  <si>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</si>
  <si>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</si>
  <si>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</si>
  <si>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</si>
  <si>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</si>
  <si>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</si>
  <si>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</si>
  <si>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</si>
  <si>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</si>
  <si>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</si>
  <si>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</si>
  <si>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</si>
  <si>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</si>
  <si>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</si>
  <si>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</si>
  <si>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</si>
  <si>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</si>
  <si>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</si>
  <si>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</si>
  <si>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</si>
  <si>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</si>
  <si>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</si>
  <si>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</si>
  <si>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</si>
  <si>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</si>
  <si>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</si>
  <si>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</si>
  <si>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</si>
  <si>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</si>
  <si>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</si>
  <si>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</si>
  <si>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</si>
  <si>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</si>
  <si>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</si>
  <si>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</si>
  <si>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</si>
  <si>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</si>
  <si>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</si>
  <si>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</si>
  <si>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</si>
  <si>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</si>
  <si>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</si>
  <si>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</si>
  <si>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</si>
  <si>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</si>
  <si>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</si>
  <si>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</si>
  <si>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</si>
  <si>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</si>
  <si>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</si>
  <si>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</si>
  <si>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</si>
  <si>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</si>
  <si>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</si>
  <si>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</si>
  <si>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</si>
  <si>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</si>
  <si>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</si>
  <si>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</si>
  <si>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</si>
  <si>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</si>
  <si>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</si>
  <si>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</si>
  <si>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</si>
  <si>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</si>
  <si>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</si>
  <si>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</si>
  <si>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</si>
  <si>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</si>
  <si>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</si>
  <si>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</si>
  <si>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</si>
  <si>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</si>
  <si>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</si>
  <si>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</si>
  <si>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</si>
  <si>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</si>
  <si>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</si>
  <si>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</si>
  <si>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</si>
  <si>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</si>
  <si>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</si>
  <si>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</si>
  <si>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</si>
  <si>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</si>
  <si>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</si>
  <si>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</si>
  <si>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</si>
  <si>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</si>
  <si>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</si>
  <si>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</si>
  <si>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</si>
  <si>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</si>
  <si>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</si>
  <si>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</si>
  <si>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</si>
  <si>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</si>
  <si>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</si>
  <si>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</si>
  <si>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</si>
  <si>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</si>
  <si>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</si>
  <si>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</si>
  <si>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</si>
  <si>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</si>
  <si>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</si>
  <si>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</si>
  <si>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</si>
  <si>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</si>
  <si>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</si>
  <si>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</si>
  <si>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</si>
  <si>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</si>
  <si>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</si>
  <si>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</si>
  <si>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</si>
  <si>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</si>
  <si>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</si>
  <si>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</si>
  <si>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</si>
  <si>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</si>
  <si>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</si>
  <si>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</si>
  <si>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</si>
  <si>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</si>
  <si>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</si>
  <si>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</si>
  <si>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</si>
  <si>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</si>
  <si>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</si>
  <si>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</si>
  <si>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</si>
  <si>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</si>
  <si>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</si>
  <si>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</si>
  <si>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</si>
  <si>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</si>
  <si>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</si>
  <si>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</si>
  <si>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</si>
  <si>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</si>
  <si>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</si>
  <si>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</si>
  <si>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</si>
  <si>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</si>
  <si>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</si>
  <si>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</si>
  <si>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</si>
  <si>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</si>
  <si>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</si>
  <si>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</si>
  <si>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</si>
  <si>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</si>
  <si>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</si>
  <si>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</si>
  <si>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</si>
  <si>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</si>
  <si>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</si>
  <si>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</si>
  <si>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</si>
  <si>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</si>
  <si>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</si>
  <si>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</si>
  <si>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</si>
  <si>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</si>
  <si>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</si>
  <si>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</si>
  <si>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</si>
  <si>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</si>
  <si>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</si>
  <si>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</si>
  <si>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</si>
  <si>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</si>
  <si>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</si>
  <si>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</si>
  <si>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</si>
  <si>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</si>
  <si>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</si>
  <si>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</si>
  <si>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</si>
  <si>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</si>
  <si>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</si>
  <si>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</si>
  <si>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</si>
  <si>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</si>
  <si>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</si>
  <si>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</si>
  <si>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</si>
  <si>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</si>
  <si>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</si>
  <si>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</si>
  <si>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</si>
  <si>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</si>
  <si>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</si>
  <si>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</si>
  <si>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</si>
  <si>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</si>
  <si>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</si>
  <si>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</si>
  <si>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</si>
  <si>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</si>
  <si>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</si>
  <si>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</si>
  <si>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</si>
  <si>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</si>
  <si>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</si>
  <si>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</si>
  <si>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</si>
  <si>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</si>
  <si>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</si>
  <si>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</si>
  <si>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</si>
  <si>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</si>
  <si>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</si>
  <si>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</si>
  <si>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</si>
  <si>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</si>
  <si>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</si>
  <si>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</si>
  <si>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</si>
  <si>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</si>
  <si>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</si>
  <si>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</si>
  <si>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</si>
  <si>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</si>
  <si>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</si>
  <si>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</si>
  <si>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</si>
  <si>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</si>
  <si>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</si>
  <si>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</si>
  <si>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</si>
  <si>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</si>
  <si>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</si>
  <si>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</si>
  <si>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</si>
  <si>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</si>
  <si>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</si>
  <si>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</si>
  <si>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</si>
  <si>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</si>
  <si>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</si>
  <si>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</si>
  <si>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</si>
  <si>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</si>
  <si>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</si>
  <si>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</si>
  <si>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</si>
  <si>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</si>
  <si>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</si>
  <si>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</si>
  <si>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</si>
  <si>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</si>
  <si>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</si>
  <si>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</si>
  <si>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</si>
  <si>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</si>
  <si>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</si>
  <si>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</si>
  <si>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</si>
  <si>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</si>
  <si>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</si>
  <si>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</si>
  <si>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</si>
  <si>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</si>
  <si>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</si>
  <si>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</si>
  <si>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</si>
  <si>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</si>
  <si>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</si>
  <si>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</si>
  <si>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</si>
  <si>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</si>
  <si>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</si>
  <si>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</si>
  <si>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</si>
  <si>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</si>
  <si>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</si>
  <si>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</si>
  <si>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</si>
  <si>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</si>
  <si>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</si>
  <si>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</si>
  <si>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</si>
  <si>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</si>
  <si>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</si>
  <si>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</si>
  <si>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</si>
  <si>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</si>
  <si>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</si>
  <si>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</si>
  <si>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</si>
  <si>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</si>
  <si>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</si>
  <si>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</si>
  <si>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</si>
  <si>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</si>
  <si>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</si>
  <si>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</si>
  <si>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</si>
  <si>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</si>
  <si>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</si>
  <si>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</si>
  <si>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</si>
  <si>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</si>
  <si>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</si>
  <si>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</si>
  <si>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</si>
  <si>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</si>
  <si>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</si>
  <si>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</si>
  <si>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</si>
  <si>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</si>
  <si>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</si>
  <si>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</si>
  <si>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</si>
  <si>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</si>
  <si>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</si>
  <si>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</si>
  <si>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</si>
  <si>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</si>
  <si>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</si>
  <si>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</si>
  <si>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</si>
  <si>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</si>
  <si>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</si>
  <si>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</si>
  <si>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</si>
  <si>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</si>
  <si>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</si>
  <si>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</si>
  <si>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</si>
  <si>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</si>
  <si>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</si>
  <si>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</si>
  <si>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</si>
  <si>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</si>
  <si>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</si>
  <si>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</si>
  <si>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</si>
  <si>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</si>
  <si>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</si>
  <si>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</si>
  <si>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</si>
  <si>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</si>
  <si>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</si>
  <si>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</si>
  <si>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</si>
  <si>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</si>
  <si>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</si>
  <si>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</si>
  <si>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</si>
  <si>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</si>
  <si>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</si>
  <si>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</si>
  <si>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</si>
  <si>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</si>
  <si>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</si>
  <si>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</si>
  <si>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</si>
  <si>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</si>
  <si>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</si>
  <si>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</si>
  <si>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</si>
  <si>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</si>
  <si>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</si>
  <si>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</si>
  <si>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</si>
  <si>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</si>
  <si>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</si>
  <si>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</si>
  <si>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</si>
  <si>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</si>
  <si>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</si>
  <si>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</si>
  <si>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</si>
  <si>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</si>
  <si>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</si>
  <si>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</si>
  <si>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</si>
  <si>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</si>
  <si>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</si>
  <si>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</si>
  <si>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</si>
  <si>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</si>
  <si>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</si>
  <si>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</si>
  <si>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</si>
  <si>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</si>
  <si>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</si>
  <si>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</si>
  <si>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</si>
  <si>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</si>
  <si>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</si>
  <si>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</si>
  <si>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</si>
  <si>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</si>
  <si>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</si>
  <si>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</si>
  <si>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</si>
  <si>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</si>
  <si>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</si>
  <si>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</si>
  <si>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</si>
  <si>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</si>
  <si>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</si>
  <si>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</si>
  <si>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</si>
  <si>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</si>
  <si>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</si>
  <si>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</si>
  <si>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</si>
  <si>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</si>
  <si>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</si>
  <si>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</si>
  <si>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</si>
  <si>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</si>
  <si>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</si>
  <si>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</si>
  <si>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</si>
  <si>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</si>
  <si>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</si>
  <si>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</si>
  <si>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</si>
  <si>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</si>
  <si>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</si>
  <si>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</si>
  <si>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</si>
  <si>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</si>
  <si>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</si>
  <si>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</si>
  <si>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</si>
  <si>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</si>
  <si>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</si>
  <si>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</si>
  <si>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</si>
  <si>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</si>
  <si>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</si>
  <si>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</si>
  <si>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</si>
  <si>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</si>
  <si>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</si>
  <si>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</si>
  <si>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</si>
  <si>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</si>
  <si>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</si>
  <si>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</si>
  <si>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</si>
  <si>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</si>
  <si>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</si>
  <si>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</si>
  <si>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</si>
  <si>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</si>
  <si>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</si>
  <si>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</si>
  <si>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</si>
  <si>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</si>
  <si>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</si>
  <si>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</si>
  <si>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</si>
  <si>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</si>
  <si>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</si>
  <si>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</si>
  <si>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</si>
  <si>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</si>
  <si>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</si>
  <si>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</si>
  <si>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</si>
  <si>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</si>
  <si>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</si>
  <si>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</si>
  <si>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</si>
  <si>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</si>
  <si>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</si>
  <si>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</si>
  <si>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</si>
  <si>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</si>
  <si>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</si>
  <si>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</si>
  <si>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</si>
  <si>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</si>
  <si>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</si>
  <si>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</si>
  <si>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</si>
  <si>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</si>
  <si>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</si>
  <si>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</si>
  <si>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</si>
  <si>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</si>
  <si>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</si>
  <si>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</si>
  <si>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</si>
  <si>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</si>
  <si>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</si>
  <si>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</si>
  <si>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</si>
  <si>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</si>
  <si>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</si>
  <si>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</si>
  <si>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</si>
  <si>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</si>
  <si>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</si>
  <si>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</si>
  <si>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</si>
  <si>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</si>
  <si>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</si>
  <si>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</si>
  <si>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</si>
  <si>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</si>
  <si>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</si>
  <si>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</si>
  <si>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</si>
  <si>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</si>
  <si>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</si>
  <si>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</si>
  <si>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</si>
  <si>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</si>
  <si>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</si>
  <si>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</si>
  <si>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</si>
  <si>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</si>
  <si>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</si>
  <si>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</si>
  <si>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</si>
  <si>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</si>
  <si>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</si>
  <si>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</si>
  <si>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</si>
  <si>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</si>
  <si>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</si>
  <si>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</si>
  <si>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</si>
  <si>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</si>
  <si>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</si>
  <si>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</si>
  <si>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</si>
  <si>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</si>
  <si>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</si>
  <si>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</si>
  <si>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</si>
  <si>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</si>
  <si>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</si>
  <si>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</si>
  <si>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</si>
  <si>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</si>
  <si>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</si>
  <si>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</si>
  <si>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</si>
  <si>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</si>
  <si>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</si>
  <si>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</si>
  <si>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</si>
  <si>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</si>
  <si>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</si>
  <si>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</si>
  <si>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</si>
  <si>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</si>
  <si>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</si>
  <si>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</si>
  <si>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</si>
  <si>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</si>
  <si>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</si>
  <si>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</si>
  <si>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</si>
  <si>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</si>
  <si>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</si>
  <si>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</si>
  <si>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</si>
  <si>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</si>
  <si>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</si>
  <si>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</si>
  <si>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</si>
  <si>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</si>
  <si>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</si>
  <si>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</si>
  <si>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</si>
  <si>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</si>
  <si>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</si>
  <si>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</si>
  <si>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</si>
  <si>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</si>
  <si>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</si>
  <si>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</si>
  <si>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</si>
  <si>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</si>
  <si>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</si>
  <si>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</si>
  <si>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</si>
  <si>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</si>
  <si>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</si>
  <si>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</si>
  <si>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</si>
  <si>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</si>
  <si>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</si>
  <si>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</si>
  <si>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</si>
  <si>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</si>
  <si>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</si>
  <si>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</si>
  <si>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</si>
  <si>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</si>
  <si>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</si>
  <si>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</si>
  <si>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</si>
  <si>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</si>
  <si>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</si>
  <si>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</si>
  <si>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</si>
  <si>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</si>
  <si>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</si>
  <si>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</si>
  <si>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</si>
  <si>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</si>
  <si>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</si>
  <si>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</si>
  <si>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</si>
  <si>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</si>
  <si>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</si>
  <si>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</si>
  <si>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</si>
  <si>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</si>
  <si>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</si>
  <si>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</si>
  <si>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</si>
  <si>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</si>
  <si>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</si>
  <si>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</si>
  <si>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</si>
  <si>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</si>
  <si>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</si>
  <si>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</si>
  <si>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</si>
  <si>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</si>
  <si>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</si>
  <si>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</si>
  <si>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</si>
  <si>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</si>
  <si>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</si>
  <si>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</si>
  <si>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</si>
  <si>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</si>
  <si>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</si>
  <si>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</si>
  <si>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</si>
  <si>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</si>
  <si>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</si>
  <si>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</si>
  <si>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</si>
  <si>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</si>
  <si>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</si>
  <si>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</si>
  <si>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</si>
  <si>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</si>
  <si>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</si>
  <si>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</si>
  <si>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</si>
  <si>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</si>
  <si>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</si>
  <si>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</si>
  <si>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</si>
  <si>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</si>
  <si>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</si>
  <si>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</si>
  <si>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</si>
  <si>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</si>
  <si>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</si>
  <si>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</si>
  <si>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</si>
  <si>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</si>
  <si>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</si>
  <si>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</si>
  <si>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</si>
  <si>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</si>
  <si>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</si>
  <si>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</si>
  <si>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</si>
  <si>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</si>
  <si>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</si>
  <si>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</si>
  <si>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</si>
  <si>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</si>
  <si>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</si>
  <si>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</si>
  <si>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</si>
  <si>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</si>
  <si>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</si>
  <si>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</si>
  <si>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</si>
  <si>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</si>
  <si>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</si>
  <si>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</si>
  <si>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</si>
  <si>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</si>
  <si>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</si>
  <si>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</si>
  <si>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</si>
  <si>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</si>
  <si>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</si>
  <si>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</si>
  <si>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</si>
  <si>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</si>
  <si>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</si>
  <si>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</si>
  <si>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</si>
  <si>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</si>
  <si>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</si>
  <si>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</si>
  <si>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</si>
  <si>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</si>
  <si>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</si>
  <si>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</si>
  <si>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</si>
  <si>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</si>
  <si>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</si>
  <si>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</si>
  <si>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</si>
  <si>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</si>
  <si>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</si>
  <si>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</si>
  <si>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</si>
  <si>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</si>
  <si>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</si>
  <si>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</si>
  <si>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</si>
  <si>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</si>
  <si>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</si>
  <si>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</si>
  <si>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</si>
  <si>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</si>
  <si>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</si>
  <si>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</si>
  <si>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</si>
  <si>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</si>
  <si>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</si>
  <si>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</si>
  <si>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</si>
  <si>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</si>
  <si>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</si>
  <si>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</si>
  <si>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</si>
  <si>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</si>
  <si>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</si>
  <si>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</si>
  <si>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</si>
  <si>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</si>
  <si>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</si>
  <si>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</si>
  <si>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</si>
  <si>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</si>
  <si>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</si>
  <si>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</si>
  <si>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</si>
  <si>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</si>
  <si>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</si>
  <si>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</si>
  <si>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</si>
  <si>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</si>
  <si>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</si>
  <si>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</si>
  <si>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</si>
  <si>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</si>
  <si>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</si>
  <si>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</si>
  <si>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</si>
  <si>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</si>
  <si>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</si>
  <si>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</si>
  <si>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</si>
  <si>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</si>
  <si>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</si>
  <si>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</si>
  <si>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</si>
  <si>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</si>
  <si>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</si>
  <si>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</si>
  <si>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</si>
  <si>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</si>
  <si>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</si>
  <si>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</si>
  <si>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</si>
  <si>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</si>
  <si>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</si>
  <si>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</si>
  <si>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</si>
  <si>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</si>
  <si>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</si>
  <si>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</si>
  <si>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</si>
  <si>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</si>
  <si>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</si>
  <si>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</si>
  <si>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</si>
  <si>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</si>
  <si>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</si>
  <si>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</si>
  <si>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</si>
  <si>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</si>
  <si>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</si>
  <si>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</si>
  <si>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</si>
  <si>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</si>
  <si>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</si>
  <si>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</si>
  <si>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</si>
  <si>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</si>
  <si>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</si>
  <si>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</si>
  <si>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</si>
  <si>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</si>
  <si>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</si>
  <si>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</si>
  <si>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</si>
  <si>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</si>
  <si>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</si>
  <si>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</si>
  <si>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</si>
  <si>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</si>
  <si>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</si>
  <si>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</si>
  <si>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</si>
  <si>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</si>
  <si>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</si>
  <si>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</si>
  <si>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</si>
  <si>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</si>
  <si>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</si>
  <si>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</si>
  <si>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</si>
  <si>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</si>
  <si>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</si>
  <si>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</si>
  <si>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</si>
  <si>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</si>
  <si>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</si>
  <si>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</si>
  <si>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</si>
  <si>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</si>
  <si>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</si>
  <si>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</si>
  <si>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</si>
  <si>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</si>
  <si>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</si>
  <si>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</si>
  <si>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</si>
  <si>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</si>
  <si>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</si>
  <si>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</si>
  <si>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</si>
  <si>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</si>
  <si>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</si>
  <si>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</si>
  <si>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</si>
  <si>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</si>
  <si>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</si>
  <si>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</si>
  <si>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</si>
  <si>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</si>
  <si>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</si>
  <si>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</si>
  <si>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</si>
  <si>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</si>
  <si>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</si>
  <si>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</si>
  <si>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</si>
  <si>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</si>
  <si>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</si>
  <si>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</si>
  <si>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</si>
  <si>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</si>
  <si>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</si>
  <si>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</si>
  <si>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</si>
  <si>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</si>
  <si>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</si>
  <si>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</si>
  <si>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</si>
  <si>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</si>
  <si>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</si>
  <si>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</si>
  <si>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</si>
  <si>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</si>
  <si>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</si>
  <si>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</si>
  <si>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</si>
  <si>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</si>
  <si>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</si>
  <si>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</si>
  <si>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</si>
  <si>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</si>
  <si>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</si>
  <si>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</si>
  <si>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</si>
  <si>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</si>
  <si>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</si>
  <si>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</si>
  <si>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</si>
  <si>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</si>
  <si>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</si>
  <si>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</si>
  <si>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</si>
  <si>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</si>
  <si>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</si>
  <si>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</si>
  <si>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</si>
  <si>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</si>
  <si>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</si>
  <si>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</si>
  <si>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</si>
  <si>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</si>
  <si>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</si>
  <si>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</si>
  <si>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</si>
  <si>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</si>
  <si>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</si>
  <si>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</si>
  <si>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</si>
  <si>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</si>
  <si>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</si>
  <si>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</si>
  <si>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</si>
  <si>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</si>
  <si>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</si>
  <si>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</si>
  <si>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</si>
  <si>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</si>
  <si>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</si>
  <si>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</si>
  <si>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</si>
  <si>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</si>
  <si>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</si>
  <si>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</si>
  <si>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</si>
  <si>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</si>
  <si>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</si>
  <si>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</si>
  <si>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</si>
  <si>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</si>
  <si>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</si>
  <si>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</si>
  <si>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</si>
  <si>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</si>
  <si>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</si>
  <si>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</si>
  <si>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</si>
  <si>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</si>
  <si>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</si>
  <si>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</si>
  <si>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</si>
  <si>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</si>
  <si>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</si>
  <si>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</si>
  <si>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</si>
  <si>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</si>
  <si>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</si>
  <si>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</si>
  <si>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</si>
  <si>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</si>
  <si>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</si>
  <si>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</si>
  <si>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</si>
  <si>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</si>
  <si>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</si>
  <si>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</si>
  <si>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</si>
  <si>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</si>
  <si>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</si>
  <si>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</si>
  <si>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</si>
  <si>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</si>
  <si>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</si>
  <si>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</si>
  <si>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</si>
  <si>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</si>
  <si>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</si>
  <si>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</si>
  <si>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</si>
  <si>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</si>
  <si>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</si>
  <si>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</si>
  <si>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</si>
  <si>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</si>
  <si>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</si>
  <si>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</si>
  <si>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</si>
  <si>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</si>
  <si>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</si>
  <si>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</si>
  <si>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</si>
  <si>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</si>
  <si>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</si>
  <si>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</si>
  <si>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</si>
  <si>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</si>
  <si>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</si>
  <si>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</si>
  <si>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</si>
  <si>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</si>
  <si>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</si>
  <si>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</si>
  <si>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</si>
  <si>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</si>
  <si>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</si>
  <si>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</si>
  <si>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</si>
  <si>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</si>
  <si>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</si>
  <si>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</si>
  <si>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</si>
  <si>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</si>
  <si>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</si>
  <si>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</si>
  <si>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</si>
  <si>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</si>
  <si>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</si>
  <si>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</si>
  <si>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</si>
  <si>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</si>
  <si>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</si>
  <si>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</si>
  <si>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</si>
  <si>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</si>
  <si>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</si>
  <si>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</si>
  <si>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</si>
  <si>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</si>
  <si>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</si>
  <si>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</si>
  <si>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</si>
  <si>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</si>
  <si>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</si>
  <si>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</si>
  <si>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</si>
  <si>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</si>
  <si>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</si>
  <si>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</si>
  <si>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</si>
  <si>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</si>
  <si>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</si>
  <si>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</si>
  <si>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</si>
  <si>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</si>
  <si>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</si>
  <si>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</si>
  <si>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</si>
  <si>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</si>
  <si>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</si>
  <si>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</si>
  <si>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</si>
  <si>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</si>
  <si>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</si>
  <si>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</si>
  <si>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</si>
  <si>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</si>
  <si>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</si>
  <si>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</si>
  <si>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</si>
  <si>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</si>
  <si>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</si>
  <si>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</si>
  <si>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</si>
  <si>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</si>
  <si>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</si>
  <si>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</si>
  <si>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</si>
  <si>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</si>
  <si>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</si>
  <si>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</si>
  <si>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</si>
  <si>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</si>
  <si>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</si>
  <si>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</si>
  <si>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</si>
  <si>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</si>
  <si>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</si>
  <si>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</si>
  <si>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</si>
  <si>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</si>
  <si>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</si>
  <si>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</si>
  <si>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</si>
  <si>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</si>
  <si>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</si>
  <si>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</si>
  <si>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</si>
  <si>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</si>
  <si>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</si>
  <si>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</si>
  <si>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</si>
  <si>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</si>
  <si>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</si>
  <si>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</si>
  <si>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</si>
  <si>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</si>
  <si>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</si>
  <si>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</si>
  <si>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</si>
  <si>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</si>
  <si>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</si>
  <si>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</si>
  <si>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</si>
  <si>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</si>
  <si>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</si>
  <si>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</si>
  <si>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</si>
  <si>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</si>
  <si>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</si>
  <si>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</si>
  <si>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</si>
  <si>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</si>
  <si>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</si>
  <si>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</si>
  <si>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</si>
  <si>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</si>
  <si>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</si>
  <si>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</si>
  <si>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</si>
  <si>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</si>
  <si>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</si>
  <si>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</si>
  <si>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</si>
  <si>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</si>
  <si>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</si>
  <si>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</si>
  <si>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</si>
  <si>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</si>
  <si>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</si>
  <si>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</si>
  <si>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</si>
  <si>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</si>
  <si>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</si>
  <si>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</si>
  <si>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</si>
  <si>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</si>
  <si>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</si>
  <si>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</si>
  <si>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</si>
  <si>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</si>
  <si>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</si>
  <si>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</si>
  <si>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</si>
  <si>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</si>
  <si>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</si>
  <si>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</si>
  <si>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</si>
  <si>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</si>
  <si>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</si>
  <si>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</si>
  <si>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</si>
  <si>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</si>
  <si>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</si>
  <si>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</si>
  <si>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</si>
  <si>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</si>
  <si>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</si>
  <si>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</si>
  <si>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</si>
  <si>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</si>
  <si>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</si>
  <si>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</si>
  <si>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</si>
  <si>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</si>
  <si>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</si>
  <si>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</si>
  <si>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</si>
  <si>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</si>
  <si>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</si>
  <si>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</si>
  <si>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</si>
  <si>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</si>
  <si>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</si>
  <si>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</si>
  <si>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</si>
  <si>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</si>
  <si>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</si>
  <si>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</si>
  <si>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</si>
  <si>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</si>
  <si>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</si>
  <si>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</si>
  <si>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</si>
  <si>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</si>
  <si>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</si>
  <si>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</si>
  <si>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</si>
  <si>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</si>
  <si>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</si>
  <si>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</si>
  <si>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</si>
  <si>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</si>
  <si>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</si>
  <si>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</si>
  <si>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</si>
  <si>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</si>
  <si>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</si>
  <si>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</si>
  <si>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</si>
  <si>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</si>
  <si>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</si>
  <si>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</si>
  <si>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</si>
  <si>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</si>
  <si>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</si>
  <si>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</si>
  <si>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</si>
  <si>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</si>
  <si>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</si>
  <si>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</si>
  <si>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</si>
  <si>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</si>
  <si>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</si>
  <si>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</si>
  <si>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</si>
  <si>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</si>
  <si>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</si>
  <si>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</si>
  <si>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</si>
  <si>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</si>
  <si>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</si>
  <si>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</si>
  <si>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</si>
  <si>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</si>
  <si>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</si>
  <si>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</si>
  <si>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</si>
  <si>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</si>
  <si>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</si>
  <si>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</si>
  <si>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</si>
  <si>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</si>
  <si>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</si>
  <si>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</si>
  <si>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</si>
  <si>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</si>
  <si>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</si>
  <si>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</si>
  <si>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</si>
  <si>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</si>
  <si>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</si>
  <si>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</si>
  <si>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</si>
  <si>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</si>
  <si>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</si>
  <si>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</si>
  <si>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</si>
  <si>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</si>
  <si>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</si>
  <si>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</si>
  <si>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</si>
  <si>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</si>
  <si>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</si>
  <si>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</si>
  <si>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</si>
  <si>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</si>
  <si>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</si>
  <si>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</si>
  <si>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</si>
  <si>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</si>
  <si>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</si>
  <si>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</si>
  <si>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</si>
  <si>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</si>
  <si>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</si>
  <si>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</si>
  <si>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</si>
  <si>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</si>
  <si>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</si>
  <si>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</si>
  <si>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</si>
  <si>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</si>
  <si>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</si>
  <si>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</si>
  <si>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</si>
  <si>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</si>
  <si>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</si>
  <si>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</si>
  <si>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</si>
  <si>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</si>
  <si>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</si>
  <si>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</si>
  <si>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</si>
  <si>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</si>
  <si>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</si>
  <si>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</si>
  <si>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</si>
  <si>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</si>
  <si>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</si>
  <si>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</si>
  <si>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</si>
  <si>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</si>
  <si>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</si>
  <si>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</si>
  <si>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</si>
  <si>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</si>
  <si>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</si>
  <si>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</si>
  <si>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</si>
  <si>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</si>
  <si>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</si>
  <si>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</si>
  <si>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</si>
  <si>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</si>
  <si>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</si>
  <si>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</si>
  <si>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</si>
  <si>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</si>
  <si>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</si>
  <si>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</si>
  <si>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</si>
  <si>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</si>
  <si>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</si>
  <si>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</si>
  <si>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</si>
  <si>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</si>
  <si>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</si>
  <si>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</si>
  <si>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</si>
  <si>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</si>
  <si>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</si>
  <si>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</si>
  <si>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</si>
  <si>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</si>
  <si>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</si>
  <si>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</si>
  <si>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</si>
  <si>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</si>
  <si>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</si>
  <si>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</si>
  <si>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</si>
  <si>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</si>
  <si>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</si>
  <si>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</si>
  <si>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</si>
  <si>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</si>
  <si>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</si>
  <si>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</si>
  <si>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</si>
  <si>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</si>
  <si>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</si>
  <si>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</si>
  <si>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</si>
  <si>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</si>
  <si>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</si>
  <si>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</si>
  <si>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</si>
  <si>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</si>
  <si>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</si>
  <si>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</si>
  <si>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</si>
  <si>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</si>
  <si>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</si>
  <si>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</si>
  <si>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</si>
  <si>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</si>
  <si>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</si>
  <si>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</si>
  <si>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</si>
  <si>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</si>
  <si>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</si>
  <si>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</si>
  <si>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</si>
  <si>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</si>
  <si>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</si>
  <si>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</si>
  <si>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</si>
  <si>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</si>
  <si>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</si>
  <si>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</si>
  <si>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</si>
  <si>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</si>
  <si>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</si>
  <si>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</si>
  <si>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</si>
  <si>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</si>
  <si>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</si>
  <si>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</si>
  <si>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</si>
  <si>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</si>
  <si>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</si>
  <si>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</si>
  <si>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</si>
  <si>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</si>
  <si>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</si>
  <si>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</si>
  <si>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</si>
  <si>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</si>
  <si>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</si>
  <si>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</si>
  <si>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</si>
  <si>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</si>
  <si>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</si>
  <si>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</si>
  <si>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</si>
  <si>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</si>
  <si>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</si>
  <si>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</si>
  <si>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</si>
  <si>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</si>
  <si>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</si>
  <si>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</si>
  <si>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</si>
  <si>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</si>
  <si>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</si>
  <si>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</si>
  <si>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</si>
  <si>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</si>
  <si>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</si>
  <si>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</si>
  <si>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</si>
  <si>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</si>
  <si>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</si>
  <si>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</si>
  <si>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</si>
  <si>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</si>
  <si>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</si>
  <si>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</si>
  <si>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</si>
  <si>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</si>
  <si>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</si>
  <si>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</si>
  <si>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</si>
  <si>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</si>
  <si>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</si>
  <si>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</si>
  <si>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</si>
  <si>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</si>
  <si>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</si>
  <si>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</si>
  <si>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</si>
  <si>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</si>
  <si>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</si>
  <si>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</si>
  <si>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</si>
  <si>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</si>
  <si>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</si>
  <si>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</si>
  <si>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</si>
  <si>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</si>
  <si>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</si>
  <si>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</si>
  <si>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</si>
  <si>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</si>
  <si>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</si>
  <si>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</si>
  <si>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</si>
  <si>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</si>
  <si>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</si>
  <si>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</si>
  <si>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</si>
  <si>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</si>
  <si>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</si>
  <si>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</si>
  <si>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</si>
  <si>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</si>
  <si>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</si>
  <si>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</si>
  <si>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</si>
  <si>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</si>
  <si>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</si>
  <si>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</si>
  <si>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</si>
  <si>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</si>
  <si>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</si>
  <si>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</si>
  <si>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</si>
  <si>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</si>
  <si>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</si>
  <si>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</si>
  <si>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</si>
  <si>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</si>
  <si>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</si>
  <si>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</si>
  <si>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</si>
  <si>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</si>
  <si>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</si>
  <si>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</si>
  <si>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</si>
  <si>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</si>
  <si>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</si>
  <si>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</si>
  <si>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</si>
  <si>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</si>
  <si>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</si>
  <si>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</si>
  <si>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</si>
  <si>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</si>
  <si>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</si>
  <si>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</si>
  <si>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</si>
  <si>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</si>
  <si>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</si>
  <si>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</si>
  <si>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</si>
  <si>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</si>
  <si>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</si>
  <si>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</si>
  <si>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</si>
  <si>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</si>
  <si>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</si>
  <si>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</si>
  <si>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</si>
  <si>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</si>
  <si>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</si>
  <si>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</si>
  <si>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</si>
  <si>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</si>
  <si>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</si>
  <si>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</si>
  <si>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</si>
  <si>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</si>
  <si>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</si>
  <si>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</si>
  <si>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</si>
  <si>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</si>
  <si>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</si>
  <si>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</si>
  <si>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</si>
  <si>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</si>
  <si>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</si>
  <si>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</si>
  <si>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</si>
  <si>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</si>
  <si>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</si>
  <si>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</si>
  <si>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</si>
  <si>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</si>
  <si>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</si>
  <si>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</si>
  <si>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</si>
  <si>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</si>
  <si>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</si>
  <si>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</si>
  <si>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</si>
  <si>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</si>
  <si>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</si>
  <si>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</si>
  <si>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</si>
  <si>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</si>
  <si>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</si>
  <si>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</si>
  <si>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</si>
  <si>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</si>
  <si>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</si>
  <si>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</si>
  <si>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</si>
  <si>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</si>
  <si>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</si>
  <si>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</si>
  <si>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</si>
  <si>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</si>
  <si>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</si>
  <si>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</si>
  <si>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</si>
  <si>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</si>
  <si>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</si>
  <si>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</si>
  <si>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</si>
  <si>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</si>
  <si>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</si>
  <si>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</si>
  <si>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</si>
  <si>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</si>
  <si>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</si>
  <si>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</si>
  <si>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</si>
  <si>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</si>
  <si>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</si>
  <si>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</si>
  <si>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</si>
  <si>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</si>
  <si>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</si>
  <si>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</si>
  <si>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</si>
  <si>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</si>
  <si>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</si>
  <si>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</si>
  <si>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</si>
  <si>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</si>
  <si>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</si>
  <si>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</si>
  <si>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</si>
  <si>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</si>
  <si>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</si>
  <si>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</si>
  <si>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</si>
  <si>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</si>
  <si>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</si>
  <si>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</si>
  <si>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</si>
  <si>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</si>
  <si>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</si>
  <si>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</si>
  <si>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</si>
  <si>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</si>
  <si>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</si>
  <si>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</si>
  <si>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</si>
  <si>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</si>
  <si>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</si>
  <si>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</si>
  <si>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</si>
  <si>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</si>
  <si>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</si>
  <si>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</si>
  <si>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</si>
  <si>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</si>
  <si>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</si>
  <si>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</si>
  <si>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</si>
  <si>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</si>
  <si>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</si>
  <si>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</si>
  <si>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</si>
  <si>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</si>
  <si>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</si>
  <si>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</si>
  <si>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</si>
  <si>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</si>
  <si>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</si>
  <si>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</si>
  <si>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</si>
  <si>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</si>
  <si>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</si>
  <si>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</si>
  <si>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</si>
  <si>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</si>
  <si>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</si>
  <si>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</si>
  <si>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</si>
  <si>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</si>
  <si>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</si>
  <si>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</si>
  <si>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</si>
  <si>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</si>
  <si>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</si>
  <si>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</si>
  <si>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</si>
  <si>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</si>
  <si>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</si>
  <si>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</si>
  <si>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</si>
  <si>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</si>
  <si>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</si>
  <si>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</si>
  <si>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</si>
  <si>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</si>
  <si>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</si>
  <si>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</si>
  <si>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</si>
  <si>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</si>
  <si>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</si>
  <si>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</si>
  <si>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</si>
  <si>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</si>
  <si>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</si>
  <si>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</si>
  <si>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</si>
  <si>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</si>
  <si>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</si>
  <si>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</si>
  <si>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</si>
  <si>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</si>
  <si>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</si>
  <si>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</si>
  <si>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</si>
  <si>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</si>
  <si>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</si>
  <si>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</si>
  <si>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</si>
  <si>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</si>
  <si>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</si>
  <si>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</si>
  <si>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</si>
  <si>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</si>
  <si>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</si>
  <si>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</si>
  <si>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</si>
  <si>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</si>
  <si>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</si>
  <si>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</si>
  <si>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</si>
  <si>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</si>
  <si>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</si>
  <si>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</si>
  <si>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</si>
  <si>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</si>
  <si>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</si>
  <si>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</si>
  <si>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</si>
  <si>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</si>
  <si>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</si>
  <si>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</si>
  <si>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</si>
  <si>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</si>
  <si>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</si>
  <si>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</si>
  <si>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</si>
  <si>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</si>
  <si>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</si>
  <si>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</si>
  <si>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</si>
  <si>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</si>
  <si>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</si>
  <si>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</si>
  <si>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</si>
  <si>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</si>
  <si>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</si>
  <si>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</si>
  <si>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</si>
  <si>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</si>
  <si>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</si>
  <si>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</si>
  <si>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</si>
  <si>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</si>
  <si>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</si>
  <si>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</si>
  <si>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</si>
  <si>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</si>
  <si>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</si>
  <si>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</si>
  <si>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</si>
  <si>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</si>
  <si>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</si>
  <si>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</si>
  <si>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</si>
  <si>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</si>
  <si>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</si>
  <si>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</si>
  <si>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</si>
  <si>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</si>
  <si>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</si>
  <si>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</si>
  <si>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</si>
  <si>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</si>
  <si>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</si>
  <si>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</si>
  <si>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</si>
  <si>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</si>
  <si>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</si>
  <si>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</si>
  <si>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</si>
  <si>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</si>
  <si>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</si>
  <si>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</si>
  <si>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</si>
  <si>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</si>
  <si>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</si>
  <si>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</si>
  <si>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</si>
  <si>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</si>
  <si>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</si>
  <si>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</si>
  <si>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</si>
  <si>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</si>
  <si>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</si>
  <si>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</si>
  <si>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</si>
  <si>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</si>
  <si>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</si>
  <si>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</si>
  <si>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</si>
  <si>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</si>
  <si>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</si>
  <si>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</si>
  <si>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</si>
  <si>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</si>
  <si>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</si>
  <si>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</si>
  <si>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</si>
  <si>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</si>
  <si>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</si>
  <si>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</si>
  <si>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</si>
  <si>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</si>
  <si>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</si>
  <si>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</si>
  <si>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</si>
  <si>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</si>
  <si>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</si>
  <si>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</si>
  <si>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</si>
  <si>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</si>
  <si>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</si>
  <si>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</si>
  <si>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</si>
  <si>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</si>
  <si>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</si>
  <si>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</si>
  <si>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</si>
  <si>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</si>
  <si>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</si>
  <si>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</si>
  <si>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</si>
  <si>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</si>
  <si>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</si>
  <si>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</si>
  <si>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</si>
  <si>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</si>
  <si>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</si>
  <si>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</si>
  <si>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</si>
  <si>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</si>
  <si>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</si>
  <si>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</si>
  <si>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</si>
  <si>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</si>
  <si>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</si>
  <si>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</si>
  <si>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</si>
  <si>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</si>
  <si>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</si>
  <si>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</si>
  <si>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</si>
  <si>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</si>
  <si>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</si>
  <si>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</si>
  <si>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</si>
  <si>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</si>
  <si>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</si>
  <si>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</si>
  <si>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</si>
  <si>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</si>
  <si>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</si>
  <si>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</si>
  <si>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</si>
  <si>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</si>
  <si>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</si>
  <si>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</si>
  <si>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</si>
  <si>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</si>
  <si>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</si>
  <si>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</si>
  <si>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</si>
  <si>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</si>
  <si>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</si>
  <si>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</si>
  <si>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</si>
  <si>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</si>
  <si>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</si>
  <si>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</si>
  <si>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</si>
  <si>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</si>
  <si>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</si>
  <si>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</si>
  <si>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</si>
  <si>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</si>
  <si>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</si>
  <si>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</si>
  <si>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</si>
  <si>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</si>
  <si>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</si>
  <si>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</si>
  <si>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</si>
  <si>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</si>
  <si>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</si>
  <si>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</si>
  <si>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</si>
  <si>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</si>
  <si>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</si>
  <si>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</si>
  <si>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</si>
  <si>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</si>
  <si>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</si>
  <si>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</si>
  <si>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</si>
  <si>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</si>
  <si>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</si>
  <si>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</si>
  <si>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</si>
  <si>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</si>
  <si>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</si>
  <si>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</si>
  <si>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</si>
  <si>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</si>
  <si>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</si>
  <si>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</si>
  <si>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</si>
  <si>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</si>
  <si>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</si>
  <si>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</si>
  <si>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</si>
  <si>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</si>
  <si>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</si>
  <si>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</si>
  <si>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</si>
  <si>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</si>
  <si>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</si>
  <si>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</si>
  <si>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</si>
  <si>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</si>
  <si>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</si>
  <si>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</si>
  <si>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</si>
  <si>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</si>
  <si>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</si>
  <si>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</si>
  <si>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</si>
  <si>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</si>
  <si>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</si>
  <si>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</si>
  <si>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</si>
  <si>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</si>
  <si>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</si>
  <si>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</si>
  <si>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</si>
  <si>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</si>
  <si>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</si>
  <si>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</si>
  <si>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</si>
  <si>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</si>
  <si>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</si>
  <si>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</si>
  <si>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</si>
  <si>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</si>
  <si>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</si>
  <si>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</si>
  <si>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</si>
  <si>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</si>
  <si>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</si>
  <si>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</si>
  <si>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</si>
  <si>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</si>
  <si>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</si>
  <si>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</si>
  <si>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</si>
  <si>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</si>
  <si>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</si>
  <si>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</si>
  <si>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</si>
  <si>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</si>
  <si>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</si>
  <si>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</si>
  <si>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</si>
  <si>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</si>
  <si>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</si>
  <si>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</si>
  <si>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</si>
  <si>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</si>
  <si>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</si>
  <si>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</si>
  <si>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</si>
  <si>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</si>
  <si>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</si>
  <si>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</si>
  <si>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</si>
  <si>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</si>
  <si>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</si>
  <si>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</si>
  <si>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</si>
  <si>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</si>
  <si>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</si>
  <si>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</si>
  <si>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</si>
  <si>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</si>
  <si>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</si>
  <si>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</si>
  <si>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</si>
  <si>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</si>
  <si>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</si>
  <si>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</si>
  <si>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</si>
  <si>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</si>
  <si>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</si>
  <si>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</si>
  <si>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</si>
  <si>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</si>
  <si>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</si>
  <si>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</si>
  <si>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</si>
  <si>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</si>
  <si>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</si>
  <si>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</si>
  <si>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</si>
  <si>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</si>
  <si>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</si>
  <si>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</si>
  <si>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</si>
  <si>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</si>
  <si>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</si>
  <si>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</si>
  <si>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</si>
  <si>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</si>
  <si>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</si>
  <si>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</si>
  <si>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</si>
  <si>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</si>
  <si>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</si>
  <si>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</si>
  <si>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</si>
  <si>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</si>
  <si>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</si>
  <si>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</si>
  <si>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</si>
  <si>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</si>
  <si>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</si>
  <si>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</si>
  <si>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</si>
  <si>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</si>
  <si>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</si>
  <si>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</si>
  <si>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</si>
  <si>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</si>
  <si>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</si>
  <si>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</si>
  <si>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</si>
  <si>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</si>
  <si>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</si>
  <si>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</si>
  <si>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</si>
  <si>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</si>
  <si>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</si>
  <si>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</si>
  <si>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</si>
  <si>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</si>
  <si>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</si>
  <si>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</si>
  <si>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</si>
  <si>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</si>
  <si>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</si>
  <si>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</si>
  <si>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</si>
  <si>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</si>
  <si>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</si>
  <si>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</si>
  <si>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</si>
  <si>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</si>
  <si>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</si>
  <si>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</si>
  <si>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</si>
  <si>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</si>
  <si>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</si>
  <si>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</si>
  <si>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</si>
  <si>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</si>
  <si>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</si>
  <si>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</si>
  <si>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</si>
  <si>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</si>
  <si>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</si>
  <si>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</si>
  <si>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</si>
  <si>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</si>
  <si>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</si>
  <si>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</si>
  <si>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</si>
  <si>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</si>
  <si>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</si>
  <si>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</si>
  <si>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</si>
  <si>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</si>
  <si>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</si>
  <si>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</si>
  <si>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</si>
  <si>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</si>
  <si>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</si>
  <si>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</si>
  <si>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</si>
  <si>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</si>
  <si>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</si>
  <si>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</si>
  <si>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</si>
  <si>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</si>
  <si>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</si>
  <si>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</si>
  <si>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</si>
  <si>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</si>
  <si>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</si>
  <si>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</si>
  <si>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</si>
  <si>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</si>
  <si>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</si>
  <si>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</si>
  <si>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</si>
  <si>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</si>
  <si>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</si>
  <si>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</si>
  <si>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</si>
  <si>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</si>
  <si>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</si>
  <si>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</si>
  <si>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</si>
  <si>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</si>
  <si>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</si>
  <si>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</si>
  <si>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</si>
  <si>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</si>
  <si>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</si>
  <si>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</si>
  <si>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</si>
  <si>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</si>
  <si>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</si>
  <si>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</si>
  <si>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</si>
  <si>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</si>
  <si>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</si>
  <si>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</si>
  <si>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</si>
  <si>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</si>
  <si>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</si>
  <si>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</si>
  <si>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</si>
  <si>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</si>
  <si>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</si>
  <si>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</si>
  <si>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</si>
  <si>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</si>
  <si>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</si>
  <si>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</si>
  <si>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</si>
  <si>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</si>
  <si>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</si>
  <si>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</si>
  <si>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</si>
  <si>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</si>
  <si>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</si>
  <si>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</si>
  <si>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</si>
  <si>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</si>
  <si>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</si>
  <si>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</si>
  <si>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</si>
  <si>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</si>
  <si>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</si>
  <si>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</si>
  <si>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</si>
  <si>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</si>
  <si>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</si>
  <si>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</si>
  <si>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</si>
  <si>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</si>
  <si>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</si>
  <si>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</si>
  <si>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</si>
  <si>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</si>
  <si>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</si>
  <si>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</si>
  <si>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</si>
  <si>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</si>
  <si>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</si>
  <si>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</si>
  <si>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</si>
  <si>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</si>
  <si>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</si>
  <si>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</si>
  <si>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</si>
  <si>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</si>
  <si>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</si>
  <si>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</si>
  <si>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</si>
  <si>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</si>
  <si>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</si>
  <si>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</si>
  <si>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</si>
  <si>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</si>
  <si>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</si>
  <si>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</si>
  <si>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</si>
  <si>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</si>
  <si>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</si>
  <si>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</si>
  <si>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</si>
  <si>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</si>
  <si>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</si>
  <si>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</si>
  <si>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</si>
  <si>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</si>
  <si>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</si>
  <si>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</si>
  <si>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</si>
  <si>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</si>
  <si>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</si>
  <si>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</si>
  <si>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</si>
  <si>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</si>
  <si>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</si>
  <si>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</si>
  <si>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</si>
  <si>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</si>
  <si>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</si>
  <si>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</si>
  <si>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</si>
  <si>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</si>
  <si>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</si>
  <si>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</si>
  <si>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</si>
  <si>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</si>
  <si>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</si>
  <si>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</si>
  <si>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</si>
  <si>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</si>
  <si>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</si>
  <si>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</si>
  <si>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</si>
  <si>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</si>
  <si>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</si>
  <si>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</si>
  <si>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</si>
  <si>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</si>
  <si>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</si>
  <si>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</si>
  <si>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</si>
  <si>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</si>
  <si>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</si>
  <si>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</si>
  <si>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</si>
  <si>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</si>
  <si>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</si>
  <si>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</si>
  <si>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</si>
  <si>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</si>
  <si>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</si>
  <si>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</si>
  <si>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</si>
  <si>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</si>
  <si>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</si>
  <si>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</si>
  <si>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</si>
  <si>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</si>
  <si>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</si>
  <si>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</si>
  <si>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</si>
  <si>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</si>
  <si>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</si>
  <si>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</si>
  <si>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</si>
  <si>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</si>
  <si>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</si>
  <si>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</si>
  <si>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</si>
  <si>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</si>
  <si>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</si>
  <si>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</si>
  <si>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</si>
  <si>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</si>
  <si>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</si>
  <si>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</si>
  <si>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</si>
  <si>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</si>
  <si>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</si>
  <si>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</si>
  <si>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</si>
  <si>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</si>
  <si>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</si>
  <si>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</si>
  <si>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</si>
  <si>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</si>
  <si>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</si>
  <si>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</si>
  <si>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</si>
  <si>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</si>
  <si>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</si>
  <si>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</si>
  <si>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</si>
  <si>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</si>
  <si>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</si>
  <si>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</si>
  <si>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</si>
  <si>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</si>
  <si>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</si>
  <si>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</si>
  <si>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</si>
  <si>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</si>
  <si>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</si>
  <si>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</si>
  <si>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</si>
  <si>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</si>
  <si>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</si>
  <si>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</si>
  <si>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</si>
  <si>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</si>
  <si>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</si>
  <si>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</si>
  <si>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</si>
  <si>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</si>
  <si>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</si>
  <si>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</si>
  <si>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</si>
  <si>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</si>
  <si>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</si>
  <si>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</si>
  <si>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</si>
  <si>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</si>
  <si>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</si>
  <si>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</si>
  <si>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</si>
  <si>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</si>
  <si>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</si>
  <si>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</si>
  <si>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</si>
  <si>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</si>
  <si>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</si>
  <si>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</si>
  <si>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</si>
  <si>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</si>
  <si>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</si>
  <si>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</si>
  <si>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</si>
  <si>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</si>
  <si>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</si>
  <si>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</si>
  <si>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</si>
  <si>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</si>
  <si>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</si>
  <si>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</si>
  <si>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</si>
  <si>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</si>
  <si>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</si>
  <si>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</si>
  <si>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</si>
  <si>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</si>
  <si>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</si>
  <si>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</si>
  <si>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</si>
  <si>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</si>
  <si>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</si>
  <si>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</si>
  <si>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</si>
  <si>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</si>
  <si>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</si>
  <si>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</si>
  <si>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</si>
  <si>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</si>
  <si>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</si>
  <si>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</si>
  <si>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</si>
  <si>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</si>
  <si>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</si>
  <si>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</si>
  <si>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</si>
  <si>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</si>
  <si>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</si>
  <si>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</si>
  <si>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</si>
  <si>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</si>
  <si>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</si>
  <si>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</si>
  <si>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</si>
  <si>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</si>
  <si>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</si>
  <si>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</si>
  <si>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</si>
  <si>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</si>
  <si>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</si>
  <si>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</si>
  <si>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</si>
  <si>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</si>
  <si>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</si>
  <si>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</si>
  <si>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</si>
  <si>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</si>
  <si>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</si>
  <si>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</si>
  <si>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</si>
  <si>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</si>
  <si>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</si>
  <si>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</si>
  <si>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</si>
  <si>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</si>
  <si>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</si>
  <si>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</si>
  <si>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</si>
  <si>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</si>
  <si>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</si>
  <si>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</si>
  <si>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</si>
  <si>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</si>
  <si>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</si>
  <si>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</si>
  <si>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</si>
  <si>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</si>
  <si>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</si>
  <si>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</si>
  <si>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</si>
  <si>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</si>
  <si>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</si>
  <si>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</si>
  <si>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</si>
  <si>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</si>
  <si>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</si>
  <si>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</si>
  <si>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</si>
  <si>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</si>
  <si>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</si>
  <si>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</si>
  <si>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</si>
  <si>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</si>
  <si>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</si>
  <si>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</si>
  <si>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</si>
  <si>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</si>
  <si>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</si>
  <si>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</si>
  <si>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</si>
  <si>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</si>
  <si>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</si>
  <si>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</si>
  <si>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</si>
  <si>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</si>
  <si>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</si>
  <si>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</si>
  <si>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</si>
  <si>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</si>
  <si>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</si>
  <si>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</si>
  <si>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</si>
  <si>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</si>
  <si>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</si>
  <si>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</si>
  <si>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</si>
  <si>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</si>
  <si>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</si>
  <si>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</si>
  <si>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</si>
  <si>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</si>
  <si>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</si>
  <si>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</si>
  <si>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</si>
  <si>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</si>
  <si>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</si>
  <si>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</si>
  <si>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</si>
  <si>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</si>
  <si>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</si>
  <si>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</si>
  <si>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</si>
  <si>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</si>
  <si>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</si>
  <si>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</si>
  <si>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</si>
  <si>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</si>
  <si>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</si>
  <si>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</si>
  <si>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</si>
  <si>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</si>
  <si>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</si>
  <si>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</si>
  <si>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</si>
  <si>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</si>
  <si>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</si>
  <si>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</si>
  <si>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</si>
  <si>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</si>
  <si>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</si>
  <si>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</si>
  <si>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</si>
  <si>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</si>
  <si>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</si>
  <si>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</si>
  <si>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</si>
  <si>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</si>
  <si>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</si>
  <si>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</si>
  <si>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</si>
  <si>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</si>
  <si>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</si>
  <si>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</si>
  <si>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</si>
  <si>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</si>
  <si>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</si>
  <si>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</si>
  <si>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</si>
  <si>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</si>
  <si>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</si>
  <si>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</si>
  <si>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</si>
  <si>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</si>
  <si>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</si>
  <si>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</si>
  <si>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</si>
  <si>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</si>
  <si>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</si>
  <si>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</si>
  <si>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</si>
  <si>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</si>
  <si>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</si>
  <si>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</si>
  <si>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</si>
  <si>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</si>
  <si>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</si>
  <si>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</si>
  <si>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</si>
  <si>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</si>
  <si>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</si>
  <si>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</si>
  <si>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</si>
  <si>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</si>
  <si>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</si>
  <si>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</si>
  <si>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</si>
  <si>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</si>
  <si>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</si>
  <si>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</si>
  <si>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</si>
  <si>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</si>
  <si>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</si>
  <si>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</si>
  <si>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</si>
  <si>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</si>
  <si>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</si>
  <si>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</si>
  <si>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</si>
  <si>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</si>
  <si>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</si>
  <si>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</si>
  <si>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</si>
  <si>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</si>
  <si>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</si>
  <si>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</si>
  <si>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</si>
  <si>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</si>
  <si>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</si>
  <si>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</si>
  <si>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</si>
  <si>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</si>
  <si>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</si>
  <si>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</si>
  <si>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</si>
  <si>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</si>
  <si>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</si>
  <si>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</si>
  <si>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</si>
  <si>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</si>
  <si>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</si>
  <si>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</si>
  <si>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</si>
  <si>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</si>
  <si>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</si>
  <si>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</si>
  <si>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</si>
  <si>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</si>
  <si>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</si>
  <si>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</si>
  <si>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</si>
  <si>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</si>
  <si>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</si>
  <si>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</si>
  <si>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</si>
  <si>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</si>
  <si>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</si>
  <si>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</si>
  <si>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</si>
  <si>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</si>
  <si>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</si>
  <si>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</si>
  <si>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</si>
  <si>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</si>
  <si>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</si>
  <si>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</si>
  <si>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</si>
  <si>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</si>
  <si>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</si>
  <si>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</si>
  <si>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</si>
  <si>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</si>
  <si>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</si>
  <si>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</si>
  <si>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</si>
  <si>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</si>
  <si>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</si>
  <si>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</si>
  <si>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</si>
  <si>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</si>
  <si>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</si>
  <si>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</si>
  <si>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</si>
  <si>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</si>
  <si>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</si>
  <si>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</si>
  <si>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</si>
  <si>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</si>
  <si>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</si>
  <si>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</si>
  <si>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</si>
  <si>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</si>
  <si>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</si>
  <si>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</si>
  <si>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</si>
  <si>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</si>
  <si>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</si>
  <si>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</si>
  <si>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</si>
  <si>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</si>
  <si>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</si>
  <si>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</si>
  <si>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</si>
  <si>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</si>
  <si>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</si>
  <si>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</si>
  <si>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</si>
  <si>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</si>
  <si>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</si>
  <si>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</si>
  <si>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</si>
  <si>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</si>
  <si>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</si>
  <si>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</si>
  <si>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</si>
  <si>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</si>
  <si>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</si>
  <si>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</si>
  <si>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</si>
  <si>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</si>
  <si>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</si>
  <si>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</si>
  <si>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</si>
  <si>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</si>
  <si>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</si>
  <si>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</si>
  <si>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</si>
  <si>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</si>
  <si>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</si>
  <si>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</si>
  <si>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</si>
  <si>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</si>
  <si>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</si>
  <si>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</si>
  <si>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</si>
  <si>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</si>
  <si>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</si>
  <si>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</si>
  <si>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</si>
  <si>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</si>
  <si>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</si>
  <si>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</si>
  <si>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</si>
  <si>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</si>
  <si>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</si>
  <si>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</si>
  <si>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</si>
  <si>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</si>
  <si>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</si>
  <si>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</si>
  <si>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</si>
  <si>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</si>
  <si>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</si>
  <si>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</si>
  <si>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</si>
  <si>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</si>
  <si>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</si>
  <si>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</si>
  <si>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</si>
  <si>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</si>
  <si>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</si>
  <si>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</si>
  <si>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</si>
  <si>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</si>
  <si>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</si>
  <si>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</si>
  <si>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</si>
  <si>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</si>
  <si>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</si>
  <si>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</si>
  <si>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</si>
  <si>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</si>
  <si>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</si>
  <si>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</si>
  <si>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</si>
  <si>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</si>
  <si>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</si>
  <si>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</si>
  <si>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</si>
  <si>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</si>
  <si>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</si>
  <si>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</si>
  <si>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</si>
  <si>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</si>
  <si>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</si>
  <si>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</si>
  <si>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</si>
  <si>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</si>
  <si>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</si>
  <si>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</si>
  <si>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</si>
  <si>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</si>
  <si>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</si>
  <si>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</si>
  <si>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</si>
  <si>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</si>
  <si>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</si>
  <si>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</si>
  <si>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</si>
  <si>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</si>
  <si>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</si>
  <si>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</si>
  <si>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</si>
  <si>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</si>
  <si>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</si>
  <si>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</si>
  <si>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</si>
  <si>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</si>
  <si>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</si>
  <si>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</si>
  <si>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</si>
  <si>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</si>
  <si>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</si>
  <si>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</si>
  <si>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</si>
  <si>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</si>
  <si>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</si>
  <si>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</si>
  <si>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</si>
  <si>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</si>
  <si>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</si>
  <si>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</si>
  <si>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</si>
  <si>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</si>
  <si>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</si>
  <si>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</si>
  <si>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</si>
  <si>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</si>
  <si>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</si>
  <si>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</si>
  <si>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</si>
  <si>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</si>
  <si>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</si>
  <si>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</si>
  <si>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</si>
  <si>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</si>
  <si>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</si>
  <si>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</si>
  <si>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</si>
  <si>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</si>
  <si>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</si>
  <si>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</si>
  <si>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</si>
  <si>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</si>
  <si>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</si>
  <si>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</si>
  <si>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</si>
  <si>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</si>
  <si>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</si>
  <si>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</si>
  <si>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</si>
  <si>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</si>
  <si>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</si>
  <si>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</si>
  <si>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</si>
  <si>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</si>
  <si>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</si>
  <si>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</si>
  <si>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</si>
  <si>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</si>
  <si>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</si>
  <si>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</si>
  <si>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</si>
  <si>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</si>
  <si>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</si>
  <si>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</si>
  <si>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</si>
  <si>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</si>
  <si>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</si>
  <si>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</si>
  <si>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</si>
  <si>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</si>
  <si>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</si>
  <si>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</si>
  <si>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</si>
  <si>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</si>
  <si>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</si>
  <si>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</si>
  <si>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</si>
  <si>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</si>
  <si>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</si>
  <si>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</si>
  <si>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</si>
  <si>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</si>
  <si>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</si>
  <si>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</si>
  <si>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</si>
  <si>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</si>
  <si>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</si>
  <si>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</si>
  <si>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</si>
  <si>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</si>
  <si>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</si>
  <si>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</si>
  <si>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</si>
  <si>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</si>
  <si>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</si>
  <si>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</si>
  <si>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</si>
  <si>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</si>
  <si>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</si>
  <si>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</si>
  <si>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</si>
  <si>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</si>
  <si>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</si>
  <si>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</si>
  <si>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</si>
  <si>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</si>
  <si>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</si>
  <si>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</si>
  <si>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</si>
  <si>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</si>
  <si>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</si>
  <si>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</si>
  <si>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</si>
  <si>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</si>
  <si>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</si>
  <si>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</si>
  <si>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</si>
  <si>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</si>
  <si>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</si>
  <si>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</si>
  <si>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</si>
  <si>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</si>
  <si>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</si>
  <si>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</si>
  <si>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</si>
  <si>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</si>
  <si>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</si>
  <si>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</si>
  <si>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</si>
  <si>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</si>
  <si>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</si>
  <si>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</si>
  <si>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</si>
  <si>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</si>
  <si>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</si>
  <si>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</si>
  <si>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</si>
  <si>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</si>
  <si>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</si>
  <si>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</si>
  <si>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</si>
  <si>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</si>
  <si>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</si>
  <si>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</si>
  <si>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</si>
  <si>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</si>
  <si>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</si>
  <si>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</si>
  <si>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</si>
  <si>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</si>
  <si>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</si>
  <si>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</si>
  <si>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</si>
  <si>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</si>
  <si>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</si>
  <si>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</si>
  <si>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</si>
  <si>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</si>
  <si>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</si>
  <si>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</si>
  <si>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</si>
  <si>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</si>
  <si>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</si>
  <si>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</si>
  <si>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</si>
  <si>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</si>
  <si>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</si>
  <si>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</si>
  <si>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</si>
  <si>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</si>
  <si>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</si>
  <si>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</si>
  <si>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</si>
  <si>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</si>
  <si>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</si>
  <si>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</si>
  <si>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</si>
  <si>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</si>
  <si>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</si>
  <si>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</si>
  <si>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</si>
  <si>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</si>
  <si>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</si>
  <si>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</si>
  <si>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</si>
  <si>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</si>
  <si>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</si>
  <si>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</si>
  <si>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</si>
  <si>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</si>
  <si>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</si>
  <si>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</si>
  <si>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</si>
  <si>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</si>
  <si>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</si>
  <si>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</si>
  <si>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</si>
  <si>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</si>
  <si>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</si>
  <si>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</si>
  <si>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</si>
  <si>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</si>
  <si>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</si>
  <si>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</si>
  <si>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</si>
  <si>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</si>
  <si>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</si>
  <si>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</si>
  <si>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</si>
  <si>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</si>
  <si>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</si>
  <si>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</si>
  <si>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</si>
  <si>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</si>
  <si>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</si>
  <si>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</si>
  <si>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</si>
  <si>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</si>
  <si>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</si>
  <si>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</si>
  <si>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</si>
  <si>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</si>
  <si>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</si>
  <si>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</si>
  <si>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</si>
  <si>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</si>
  <si>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</si>
  <si>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</si>
  <si>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</si>
  <si>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</si>
  <si>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</si>
  <si>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</si>
  <si>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</si>
  <si>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</si>
  <si>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</si>
  <si>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</si>
  <si>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</si>
  <si>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</si>
  <si>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</si>
  <si>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</si>
  <si>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</si>
  <si>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</si>
  <si>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</si>
  <si>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</si>
  <si>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</si>
  <si>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</si>
  <si>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</si>
  <si>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</si>
  <si>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</si>
  <si>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</si>
  <si>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</si>
  <si>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</si>
  <si>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</si>
  <si>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</si>
  <si>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</si>
  <si>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</si>
  <si>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</si>
  <si>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</si>
  <si>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</si>
  <si>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</si>
  <si>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</si>
  <si>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</si>
  <si>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</si>
  <si>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</si>
  <si>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</si>
  <si>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</si>
  <si>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</si>
  <si>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</si>
  <si>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</si>
  <si>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</si>
  <si>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</si>
  <si>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</si>
  <si>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</si>
  <si>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</si>
  <si>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</si>
  <si>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</si>
  <si>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</si>
  <si>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</si>
  <si>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</si>
  <si>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</si>
  <si>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</si>
  <si>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</si>
  <si>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</si>
  <si>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</si>
  <si>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</si>
  <si>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</si>
  <si>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</si>
  <si>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</si>
  <si>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</si>
  <si>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</si>
  <si>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</si>
  <si>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</si>
  <si>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</si>
  <si>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</si>
  <si>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</si>
  <si>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</si>
  <si>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</si>
  <si>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</si>
  <si>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</si>
  <si>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</si>
  <si>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</si>
  <si>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</si>
  <si>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</si>
  <si>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</si>
  <si>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</si>
  <si>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</si>
  <si>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</si>
  <si>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</si>
  <si>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</si>
  <si>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</si>
  <si>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</si>
  <si>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</si>
  <si>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</si>
  <si>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</si>
  <si>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</si>
  <si>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</si>
  <si>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</si>
  <si>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</si>
  <si>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</si>
  <si>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</si>
  <si>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</si>
  <si>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</si>
  <si>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</si>
  <si>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</si>
  <si>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</si>
  <si>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</si>
  <si>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</si>
  <si>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</si>
  <si>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</si>
  <si>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</si>
  <si>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</si>
  <si>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</si>
  <si>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</si>
  <si>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</si>
  <si>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</si>
  <si>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</si>
  <si>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</si>
  <si>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</si>
  <si>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</si>
  <si>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</si>
  <si>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</si>
  <si>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</si>
  <si>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</si>
  <si>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</si>
  <si>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</si>
  <si>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</si>
  <si>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</si>
  <si>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</si>
  <si>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</si>
  <si>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</si>
  <si>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</si>
  <si>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</si>
  <si>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</si>
  <si>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</si>
  <si>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</si>
  <si>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</si>
  <si>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</si>
  <si>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</si>
  <si>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</si>
  <si>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</si>
  <si>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</si>
  <si>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</si>
  <si>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</si>
  <si>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</si>
  <si>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</si>
  <si>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</si>
  <si>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</si>
  <si>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</si>
  <si>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</si>
  <si>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</si>
  <si>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</si>
  <si>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</si>
  <si>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</si>
  <si>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</si>
  <si>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</si>
  <si>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</si>
  <si>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</si>
  <si>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</si>
  <si>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</si>
  <si>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</si>
  <si>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</si>
  <si>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</si>
  <si>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</si>
  <si>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</si>
  <si>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</si>
  <si>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</si>
  <si>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</si>
  <si>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</si>
  <si>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</si>
  <si>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</si>
  <si>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</si>
  <si>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</si>
  <si>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</si>
  <si>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</si>
  <si>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</si>
  <si>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</si>
  <si>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</si>
  <si>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</si>
  <si>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</si>
  <si>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</si>
  <si>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</si>
  <si>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</si>
  <si>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</si>
  <si>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</si>
  <si>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</si>
  <si>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</si>
  <si>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</si>
  <si>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</si>
  <si>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</si>
  <si>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</si>
  <si>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</si>
  <si>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</si>
  <si>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</si>
  <si>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</si>
  <si>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</si>
  <si>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</si>
  <si>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</si>
  <si>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</si>
  <si>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</si>
  <si>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</si>
  <si>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</si>
  <si>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</si>
  <si>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</si>
  <si>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</si>
  <si>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</si>
  <si>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</si>
  <si>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</si>
  <si>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</si>
  <si>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</si>
  <si>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</si>
  <si>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</si>
  <si>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</si>
  <si>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</si>
  <si>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</si>
  <si>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</si>
  <si>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</si>
  <si>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</si>
  <si>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</si>
  <si>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</si>
  <si>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</si>
  <si>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</si>
  <si>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</si>
  <si>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</si>
  <si>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</si>
  <si>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</si>
  <si>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</si>
  <si>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</si>
  <si>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</si>
  <si>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</si>
  <si>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</si>
  <si>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</si>
  <si>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</si>
  <si>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</si>
  <si>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</si>
  <si>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</si>
  <si>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</si>
  <si>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</si>
  <si>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</si>
  <si>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</si>
  <si>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</si>
  <si>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</si>
  <si>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</si>
  <si>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</si>
  <si>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</si>
  <si>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</si>
  <si>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</si>
  <si>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</si>
  <si>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</si>
  <si>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</si>
  <si>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</si>
  <si>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</si>
  <si>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</si>
  <si>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</si>
  <si>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</si>
  <si>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</si>
  <si>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</si>
  <si>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</si>
  <si>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</si>
  <si>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</si>
  <si>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</si>
  <si>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</si>
  <si>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</si>
  <si>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</si>
  <si>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</si>
  <si>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</si>
  <si>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</si>
  <si>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</si>
  <si>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</si>
  <si>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</si>
  <si>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</si>
  <si>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</si>
  <si>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</si>
  <si>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</si>
  <si>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</si>
  <si>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</si>
  <si>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</si>
  <si>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</si>
  <si>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</si>
  <si>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</si>
  <si>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</si>
  <si>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</si>
  <si>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</si>
  <si>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</si>
  <si>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</si>
  <si>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</si>
  <si>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</si>
  <si>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</si>
  <si>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</si>
  <si>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</si>
  <si>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</si>
  <si>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</si>
  <si>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</si>
  <si>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</si>
  <si>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</si>
  <si>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</si>
  <si>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</si>
  <si>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</si>
  <si>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</si>
  <si>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</si>
  <si>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</si>
  <si>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</si>
  <si>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</si>
  <si>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</si>
  <si>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</si>
  <si>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</si>
  <si>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</si>
  <si>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</si>
  <si>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</si>
  <si>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</si>
  <si>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</si>
  <si>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</si>
  <si>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</si>
  <si>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</si>
  <si>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</si>
  <si>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</si>
  <si>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</si>
  <si>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</si>
  <si>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</si>
  <si>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</si>
  <si>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</si>
  <si>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</si>
  <si>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</si>
  <si>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</si>
  <si>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</si>
  <si>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</si>
  <si>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</si>
  <si>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</si>
  <si>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</si>
  <si>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</si>
  <si>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</si>
  <si>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</si>
  <si>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</si>
  <si>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</si>
  <si>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</si>
  <si>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</si>
  <si>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</si>
  <si>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</si>
  <si>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</si>
  <si>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</si>
  <si>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</si>
  <si>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</si>
  <si>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</si>
  <si>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</si>
  <si>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</si>
  <si>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</si>
  <si>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</si>
  <si>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</si>
  <si>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</si>
  <si>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</si>
  <si>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</si>
  <si>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</si>
  <si>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</si>
  <si>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</si>
  <si>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</si>
  <si>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</si>
  <si>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</si>
  <si>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</si>
  <si>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</si>
  <si>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</si>
  <si>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</si>
  <si>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</si>
  <si>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</si>
  <si>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</si>
  <si>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</si>
  <si>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</si>
  <si>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</si>
  <si>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</si>
  <si>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</si>
  <si>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</si>
  <si>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</si>
  <si>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</si>
  <si>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</si>
  <si>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</si>
  <si>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</si>
  <si>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</si>
  <si>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</si>
  <si>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</si>
  <si>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</si>
  <si>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</si>
  <si>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</si>
  <si>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</si>
  <si>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</si>
  <si>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</si>
  <si>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</si>
  <si>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</si>
  <si>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</si>
  <si>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</si>
  <si>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</si>
  <si>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</si>
  <si>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</si>
  <si>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</si>
  <si>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</si>
  <si>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</si>
  <si>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</si>
  <si>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</si>
  <si>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</si>
  <si>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</si>
  <si>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</si>
  <si>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</si>
  <si>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</si>
  <si>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</si>
  <si>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</si>
  <si>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</si>
  <si>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</si>
  <si>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</si>
  <si>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</si>
  <si>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</si>
  <si>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</si>
  <si>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</si>
  <si>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</si>
  <si>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</si>
  <si>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</si>
  <si>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</si>
  <si>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</si>
  <si>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</si>
  <si>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</si>
  <si>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</si>
  <si>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</si>
  <si>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</si>
  <si>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</si>
  <si>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</si>
  <si>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</si>
  <si>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</si>
  <si>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</si>
  <si>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</si>
  <si>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</si>
  <si>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</si>
  <si>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</si>
  <si>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</si>
  <si>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</si>
  <si>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</si>
  <si>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</si>
  <si>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</si>
  <si>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</si>
  <si>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</si>
  <si>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</si>
  <si>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</si>
  <si>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</si>
  <si>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</si>
  <si>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</si>
  <si>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</si>
  <si>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</si>
  <si>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</si>
  <si>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</si>
  <si>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</si>
  <si>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</si>
  <si>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</si>
  <si>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</si>
  <si>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</si>
  <si>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</si>
  <si>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</si>
  <si>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</si>
  <si>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</si>
  <si>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</si>
  <si>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</si>
  <si>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</si>
  <si>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</si>
  <si>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</si>
  <si>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</si>
  <si>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</si>
  <si>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</si>
  <si>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</si>
  <si>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</si>
  <si>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</si>
  <si>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</si>
  <si>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</si>
  <si>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</si>
  <si>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</si>
  <si>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</si>
  <si>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</si>
  <si>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</si>
  <si>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</si>
  <si>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</si>
  <si>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</si>
  <si>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</si>
  <si>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</si>
  <si>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</si>
  <si>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</si>
  <si>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</si>
  <si>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</si>
  <si>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</si>
  <si>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</si>
  <si>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</si>
  <si>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</si>
  <si>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</si>
  <si>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</si>
  <si>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</si>
  <si>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</si>
  <si>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</si>
  <si>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</si>
  <si>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</si>
  <si>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</si>
  <si>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</si>
  <si>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</si>
  <si>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</si>
  <si>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</si>
  <si>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</si>
  <si>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</si>
  <si>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</si>
  <si>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</si>
  <si>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</si>
  <si>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</si>
  <si>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</si>
  <si>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</si>
  <si>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</si>
  <si>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</si>
  <si>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</si>
  <si>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</si>
  <si>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</si>
  <si>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</si>
  <si>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</si>
  <si>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</si>
  <si>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</si>
  <si>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</si>
  <si>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</si>
  <si>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</si>
  <si>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</si>
  <si>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</si>
  <si>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</si>
  <si>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</si>
  <si>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</si>
  <si>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</si>
  <si>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</si>
  <si>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</si>
  <si>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</si>
  <si>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</si>
  <si>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</si>
  <si>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</si>
  <si>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</si>
  <si>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</si>
  <si>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</si>
  <si>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</si>
  <si>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</si>
  <si>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</si>
  <si>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</si>
  <si>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</si>
  <si>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</si>
  <si>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</si>
  <si>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</si>
  <si>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</si>
  <si>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</si>
  <si>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</si>
  <si>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</si>
  <si>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</si>
  <si>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</si>
  <si>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</si>
  <si>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</si>
  <si>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</si>
  <si>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</si>
  <si>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</si>
  <si>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</si>
  <si>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</si>
  <si>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</si>
  <si>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</si>
  <si>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</si>
  <si>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</si>
  <si>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</si>
  <si>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</si>
  <si>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</si>
  <si>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</si>
  <si>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</si>
  <si>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</si>
  <si>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</si>
  <si>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</si>
  <si>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</si>
  <si>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</si>
  <si>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</si>
  <si>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</si>
  <si>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</si>
  <si>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</si>
  <si>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</si>
  <si>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</si>
  <si>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</si>
  <si>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</si>
  <si>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</si>
  <si>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</si>
  <si>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</si>
  <si>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</si>
  <si>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</si>
  <si>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</si>
  <si>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</si>
  <si>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</si>
  <si>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</si>
  <si>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</si>
  <si>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</si>
  <si>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</si>
  <si>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</si>
  <si>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</si>
  <si>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</si>
  <si>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</si>
  <si>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</si>
  <si>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</si>
  <si>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</si>
  <si>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</si>
  <si>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</si>
  <si>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</si>
  <si>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</si>
  <si>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</si>
  <si>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</si>
  <si>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</si>
  <si>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</si>
  <si>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</si>
  <si>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</si>
  <si>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</si>
  <si>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</si>
  <si>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</si>
  <si>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</si>
  <si>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</si>
  <si>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</si>
  <si>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</si>
  <si>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</si>
  <si>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</si>
  <si>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</si>
  <si>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</si>
  <si>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</si>
  <si>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</si>
  <si>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</si>
  <si>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</si>
  <si>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</si>
  <si>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</si>
  <si>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</si>
  <si>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</si>
  <si>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</si>
  <si>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</si>
  <si>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</si>
  <si>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</si>
  <si>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</si>
  <si>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</si>
  <si>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</si>
  <si>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</si>
  <si>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</si>
  <si>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</si>
  <si>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</si>
  <si>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</si>
  <si>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</si>
  <si>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</si>
  <si>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</si>
  <si>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</si>
  <si>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</si>
  <si>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</si>
  <si>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</si>
  <si>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</si>
  <si>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</si>
  <si>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</si>
  <si>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</si>
  <si>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</si>
  <si>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</si>
  <si>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</si>
  <si>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</si>
  <si>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</si>
  <si>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</si>
  <si>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</si>
  <si>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</si>
  <si>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</si>
  <si>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</si>
  <si>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</si>
  <si>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</si>
  <si>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</si>
  <si>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</si>
  <si>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</si>
  <si>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</si>
  <si>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</si>
  <si>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</si>
  <si>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</si>
  <si>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</si>
  <si>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</si>
  <si>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</si>
  <si>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</si>
  <si>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</si>
  <si>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</si>
  <si>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</si>
  <si>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</si>
  <si>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</si>
  <si>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</si>
  <si>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</si>
  <si>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</si>
  <si>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</si>
  <si>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</si>
  <si>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</si>
  <si>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</si>
  <si>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</si>
  <si>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</si>
  <si>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</si>
  <si>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</si>
  <si>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</si>
  <si>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</si>
  <si>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</si>
  <si>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</si>
  <si>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</si>
  <si>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</si>
  <si>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</si>
  <si>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</si>
  <si>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</si>
  <si>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</si>
  <si>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</si>
  <si>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</si>
  <si>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</si>
  <si>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</si>
  <si>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</si>
  <si>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</si>
  <si>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</si>
  <si>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</si>
  <si>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</si>
  <si>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</si>
  <si>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</si>
  <si>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</si>
  <si>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</si>
  <si>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</si>
  <si>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</si>
  <si>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</si>
  <si>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</si>
  <si>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</si>
  <si>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</si>
  <si>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</si>
  <si>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</si>
  <si>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</si>
  <si>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</si>
  <si>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</si>
  <si>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</si>
  <si>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</si>
  <si>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</si>
  <si>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</si>
  <si>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</si>
  <si>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</si>
  <si>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</si>
  <si>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</si>
  <si>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</si>
  <si>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</si>
  <si>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</si>
  <si>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</si>
  <si>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</si>
  <si>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</si>
  <si>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</si>
  <si>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</si>
  <si>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</si>
  <si>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</si>
  <si>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</si>
  <si>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</si>
  <si>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</si>
  <si>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</si>
  <si>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</si>
  <si>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</si>
  <si>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</si>
  <si>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</si>
  <si>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</si>
  <si>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</si>
  <si>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</si>
  <si>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</si>
  <si>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</si>
  <si>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</si>
  <si>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</si>
  <si>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</si>
  <si>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</si>
  <si>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</si>
  <si>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</si>
  <si>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</si>
  <si>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</si>
  <si>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</si>
  <si>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</si>
  <si>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</si>
  <si>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</si>
  <si>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</si>
  <si>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</si>
  <si>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</si>
  <si>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</si>
  <si>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</si>
  <si>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</si>
  <si>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</si>
  <si>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</si>
  <si>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</si>
  <si>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</si>
  <si>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</si>
  <si>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</si>
  <si>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</si>
  <si>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</si>
  <si>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</si>
  <si>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</si>
  <si>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</si>
  <si>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</si>
  <si>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</si>
  <si>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</si>
  <si>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</si>
  <si>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</si>
  <si>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</si>
  <si>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</si>
  <si>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</si>
  <si>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</si>
  <si>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</si>
  <si>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</si>
  <si>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</si>
  <si>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</si>
  <si>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</si>
  <si>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</si>
  <si>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</si>
  <si>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</si>
  <si>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</si>
  <si>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</si>
  <si>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</si>
  <si>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</si>
  <si>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</si>
  <si>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</si>
  <si>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</si>
  <si>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</si>
  <si>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</si>
  <si>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</si>
  <si>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</si>
  <si>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</si>
  <si>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</si>
  <si>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</si>
  <si>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</si>
  <si>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</si>
  <si>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</si>
  <si>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</si>
  <si>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</si>
  <si>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</si>
  <si>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</si>
  <si>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</si>
  <si>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</si>
  <si>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</si>
  <si>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</si>
  <si>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</si>
  <si>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</si>
  <si>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</si>
  <si>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</si>
  <si>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</si>
  <si>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</si>
  <si>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</si>
  <si>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</si>
  <si>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</si>
  <si>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</si>
  <si>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</si>
  <si>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</si>
  <si>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</si>
  <si>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</si>
  <si>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</si>
  <si>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</si>
  <si>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</si>
  <si>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</si>
  <si>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</si>
  <si>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</si>
  <si>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</si>
  <si>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</si>
  <si>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</si>
  <si>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</si>
  <si>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</si>
  <si>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</si>
  <si>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</si>
  <si>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</si>
  <si>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</si>
  <si>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</si>
  <si>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</si>
  <si>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</si>
  <si>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</si>
  <si>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</si>
  <si>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</si>
  <si>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</si>
  <si>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</si>
  <si>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</si>
  <si>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</si>
  <si>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</si>
  <si>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</si>
  <si>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</si>
  <si>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</si>
  <si>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</si>
  <si>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</si>
  <si>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</si>
  <si>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</si>
  <si>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</si>
  <si>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</si>
  <si>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</si>
  <si>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</si>
  <si>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</si>
  <si>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</si>
  <si>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</si>
  <si>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</si>
  <si>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</si>
  <si>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</si>
  <si>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</si>
  <si>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</si>
  <si>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</si>
  <si>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</si>
  <si>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</si>
  <si>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</si>
  <si>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</si>
  <si>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</si>
  <si>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</si>
  <si>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</si>
  <si>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</si>
  <si>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</si>
  <si>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</si>
  <si>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</si>
  <si>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</si>
  <si>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</si>
  <si>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</si>
  <si>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</si>
  <si>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</si>
  <si>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</si>
  <si>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</si>
  <si>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</si>
  <si>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</si>
  <si>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</si>
  <si>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</si>
  <si>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</si>
  <si>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</si>
  <si>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</si>
  <si>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</si>
  <si>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</si>
  <si>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</si>
  <si>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</si>
  <si>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</si>
  <si>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</si>
  <si>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</si>
  <si>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</si>
  <si>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</si>
  <si>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</si>
  <si>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</si>
  <si>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</si>
  <si>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</si>
  <si>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</si>
  <si>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</si>
  <si>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</si>
  <si>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</si>
  <si>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</si>
  <si>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</si>
  <si>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</si>
  <si>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</si>
  <si>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</si>
  <si>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</si>
  <si>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</si>
  <si>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</si>
  <si>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</si>
  <si>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</si>
  <si>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</si>
  <si>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</si>
  <si>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</si>
  <si>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</si>
  <si>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</si>
  <si>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</si>
  <si>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</si>
  <si>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</si>
  <si>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</si>
  <si>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</si>
  <si>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</si>
  <si>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</si>
  <si>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</si>
  <si>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</si>
  <si>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</si>
  <si>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</si>
  <si>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</si>
  <si>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</si>
  <si>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</si>
  <si>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</si>
  <si>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</si>
  <si>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</si>
  <si>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</si>
  <si>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</si>
  <si>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</si>
  <si>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</si>
  <si>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</si>
  <si>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</si>
  <si>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</si>
  <si>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</si>
  <si>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</si>
  <si>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</si>
  <si>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</si>
  <si>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</si>
  <si>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</si>
  <si>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</si>
  <si>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</si>
  <si>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</si>
  <si>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</si>
  <si>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</si>
  <si>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</si>
  <si>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</si>
  <si>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</si>
  <si>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</si>
  <si>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</si>
  <si>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</si>
  <si>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</si>
  <si>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</si>
  <si>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</si>
  <si>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</si>
  <si>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</si>
  <si>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</si>
  <si>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</si>
  <si>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</si>
  <si>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</si>
  <si>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</si>
  <si>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</si>
  <si>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</si>
  <si>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</si>
  <si>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</si>
  <si>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</si>
  <si>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</si>
  <si>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</si>
  <si>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</si>
  <si>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</si>
  <si>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</si>
  <si>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</si>
  <si>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</si>
  <si>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</si>
  <si>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</si>
  <si>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</si>
  <si>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</si>
  <si>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</si>
  <si>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</si>
  <si>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</si>
  <si>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</si>
  <si>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</si>
  <si>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</si>
  <si>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</si>
  <si>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</si>
  <si>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</si>
  <si>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</si>
  <si>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</si>
  <si>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</si>
  <si>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</si>
  <si>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</si>
  <si>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</si>
  <si>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</si>
  <si>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</si>
  <si>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</si>
  <si>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</si>
  <si>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</si>
  <si>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</si>
  <si>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</si>
  <si>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</si>
  <si>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</si>
  <si>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</si>
  <si>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</si>
  <si>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</si>
  <si>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</si>
  <si>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</si>
  <si>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</si>
  <si>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</si>
  <si>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</si>
  <si>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</si>
  <si>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</si>
  <si>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</si>
  <si>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</si>
  <si>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</si>
  <si>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</si>
  <si>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</si>
  <si>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</si>
  <si>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</si>
  <si>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</si>
  <si>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</si>
  <si>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</si>
  <si>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</si>
  <si>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</si>
  <si>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</si>
  <si>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</si>
  <si>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</si>
  <si>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</si>
  <si>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</si>
  <si>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</si>
  <si>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</si>
  <si>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</si>
  <si>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</si>
  <si>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</si>
  <si>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</si>
  <si>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</si>
  <si>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</si>
  <si>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</si>
  <si>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</si>
  <si>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</si>
  <si>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</si>
  <si>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</si>
  <si>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</si>
  <si>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</si>
  <si>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</si>
  <si>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</si>
  <si>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</si>
  <si>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</si>
  <si>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</si>
  <si>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</si>
  <si>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</si>
  <si>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</si>
  <si>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</si>
  <si>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</si>
  <si>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</si>
  <si>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</si>
  <si>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</si>
  <si>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</si>
  <si>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</si>
  <si>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</si>
  <si>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</si>
  <si>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</si>
  <si>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</si>
  <si>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</si>
  <si>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</si>
  <si>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</si>
  <si>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</si>
  <si>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</si>
  <si>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</si>
  <si>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</si>
  <si>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</si>
  <si>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</si>
  <si>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</si>
  <si>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</si>
  <si>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</si>
  <si>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</si>
  <si>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</si>
  <si>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</si>
  <si>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</si>
  <si>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</si>
  <si>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</si>
  <si>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</si>
  <si>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</si>
  <si>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</si>
  <si>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</si>
  <si>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</si>
  <si>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</si>
  <si>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</si>
  <si>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</si>
  <si>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</si>
  <si>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</si>
  <si>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</si>
  <si>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</si>
  <si>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</si>
  <si>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</si>
  <si>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</si>
  <si>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</si>
  <si>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</si>
  <si>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</si>
  <si>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</si>
  <si>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</si>
  <si>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</si>
  <si>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</si>
  <si>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</si>
  <si>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</si>
  <si>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</si>
  <si>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</si>
  <si>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</si>
  <si>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</si>
  <si>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</si>
  <si>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</si>
  <si>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</si>
  <si>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</si>
  <si>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</si>
  <si>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</si>
  <si>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</si>
  <si>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</si>
  <si>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</si>
  <si>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</si>
  <si>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</si>
  <si>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</si>
  <si>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</si>
  <si>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</si>
  <si>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</si>
  <si>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</si>
  <si>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</si>
  <si>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</si>
  <si>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</si>
  <si>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</si>
  <si>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</si>
  <si>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</si>
  <si>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</si>
  <si>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</si>
  <si>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</si>
  <si>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</si>
  <si>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</si>
  <si>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</si>
  <si>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</si>
  <si>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</si>
  <si>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</si>
  <si>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</si>
  <si>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</si>
  <si>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</si>
  <si>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</si>
  <si>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</si>
  <si>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</si>
  <si>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</si>
  <si>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</si>
  <si>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</si>
  <si>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</si>
  <si>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</si>
  <si>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</si>
  <si>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</si>
  <si>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</si>
  <si>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</si>
  <si>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</si>
  <si>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</si>
  <si>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</si>
  <si>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</si>
  <si>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</si>
  <si>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</si>
  <si>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</si>
  <si>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</si>
  <si>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</si>
  <si>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</si>
  <si>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</si>
  <si>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</si>
  <si>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</si>
  <si>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</si>
  <si>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</si>
  <si>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</si>
  <si>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</si>
  <si>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</si>
  <si>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</si>
  <si>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</si>
  <si>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</si>
  <si>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</si>
  <si>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</si>
  <si>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</si>
  <si>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</si>
  <si>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</si>
  <si>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</si>
  <si>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</si>
  <si>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</si>
  <si>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</si>
  <si>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</si>
  <si>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</si>
  <si>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</si>
  <si>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</si>
  <si>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</si>
  <si>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</si>
  <si>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</si>
  <si>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</si>
  <si>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</si>
  <si>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</si>
  <si>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</si>
  <si>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</si>
  <si>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</si>
  <si>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</si>
  <si>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</si>
  <si>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</si>
  <si>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</si>
  <si>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</si>
  <si>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</si>
  <si>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</si>
  <si>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</si>
  <si>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</si>
  <si>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</si>
  <si>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</si>
  <si>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</si>
  <si>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</si>
  <si>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</si>
  <si>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</si>
  <si>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</si>
  <si>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</si>
  <si>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</si>
  <si>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</si>
  <si>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</si>
  <si>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</si>
  <si>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</si>
  <si>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</si>
  <si>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</si>
  <si>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</si>
  <si>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</si>
  <si>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</si>
  <si>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</si>
  <si>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</si>
  <si>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</si>
  <si>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</si>
  <si>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</si>
  <si>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</si>
  <si>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</si>
  <si>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</si>
  <si>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</si>
  <si>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</si>
  <si>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</si>
  <si>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</si>
  <si>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</si>
  <si>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</si>
  <si>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</si>
  <si>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</si>
  <si>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</si>
  <si>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</si>
  <si>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</si>
  <si>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</si>
  <si>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</si>
  <si>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</si>
  <si>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</si>
  <si>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</si>
  <si>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</si>
  <si>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</si>
  <si>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</si>
  <si>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</si>
  <si>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</si>
  <si>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</si>
  <si>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</si>
  <si>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</si>
  <si>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</si>
  <si>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</si>
  <si>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</si>
  <si>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</si>
  <si>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</si>
  <si>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</si>
  <si>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</si>
  <si>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</si>
  <si>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</si>
  <si>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</si>
  <si>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</si>
  <si>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</si>
  <si>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</si>
  <si>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</si>
  <si>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</si>
  <si>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</si>
  <si>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</si>
  <si>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</si>
  <si>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</si>
  <si>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</si>
  <si>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</si>
  <si>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</si>
  <si>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</si>
  <si>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</si>
  <si>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</si>
  <si>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</si>
  <si>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</si>
  <si>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</si>
  <si>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</si>
  <si>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</si>
  <si>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</si>
  <si>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</si>
  <si>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</si>
  <si>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</si>
  <si>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</si>
  <si>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</si>
  <si>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</si>
  <si>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</si>
  <si>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</si>
  <si>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</si>
  <si>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</si>
  <si>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</si>
  <si>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</si>
  <si>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</si>
  <si>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</si>
  <si>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</si>
  <si>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</si>
  <si>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</si>
  <si>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</si>
  <si>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</si>
  <si>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</si>
  <si>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</si>
  <si>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</si>
  <si>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</si>
  <si>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</si>
  <si>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</si>
  <si>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</si>
  <si>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</si>
  <si>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</si>
  <si>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</si>
  <si>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</si>
  <si>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</si>
  <si>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</si>
  <si>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</si>
  <si>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</si>
  <si>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</si>
  <si>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</si>
  <si>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</si>
  <si>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</si>
  <si>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</si>
  <si>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</si>
  <si>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</si>
  <si>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</si>
  <si>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</si>
  <si>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</si>
  <si>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</si>
  <si>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</si>
  <si>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</si>
  <si>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</si>
  <si>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</si>
  <si>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</si>
  <si>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</si>
  <si>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</si>
  <si>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</si>
  <si>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</si>
  <si>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</si>
  <si>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</si>
  <si>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</si>
  <si>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</si>
  <si>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</si>
  <si>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</si>
  <si>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</si>
  <si>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</si>
  <si>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</si>
  <si>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</si>
  <si>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</si>
  <si>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</si>
  <si>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</si>
  <si>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</si>
  <si>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</si>
  <si>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</si>
  <si>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</si>
  <si>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</si>
  <si>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</si>
  <si>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</si>
  <si>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</si>
  <si>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</si>
  <si>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</si>
  <si>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</si>
  <si>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</si>
  <si>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</si>
  <si>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</si>
  <si>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</si>
  <si>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</si>
  <si>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</si>
  <si>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</si>
  <si>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</si>
  <si>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</si>
  <si>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</si>
  <si>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</si>
  <si>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</si>
  <si>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</si>
  <si>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</si>
  <si>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</si>
  <si>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</si>
  <si>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</si>
  <si>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</si>
  <si>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</si>
  <si>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</si>
  <si>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</si>
  <si>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</si>
  <si>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</si>
  <si>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</si>
  <si>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</si>
  <si>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</si>
  <si>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</si>
  <si>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</si>
  <si>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</si>
  <si>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</si>
  <si>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</si>
  <si>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</si>
  <si>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</si>
  <si>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</si>
  <si>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</si>
  <si>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</si>
  <si>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</si>
  <si>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</si>
  <si>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</si>
  <si>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</si>
  <si>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</si>
  <si>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</si>
  <si>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</si>
  <si>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</si>
  <si>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</si>
  <si>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</si>
  <si>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</si>
  <si>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</si>
  <si>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</si>
  <si>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</si>
  <si>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</si>
  <si>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</si>
  <si>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</si>
  <si>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</si>
  <si>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</si>
  <si>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</si>
  <si>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</si>
  <si>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</si>
  <si>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</si>
  <si>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</si>
  <si>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</si>
  <si>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</si>
  <si>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</si>
  <si>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</si>
  <si>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</si>
  <si>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</si>
  <si>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</si>
  <si>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</si>
  <si>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</si>
  <si>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</si>
  <si>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</si>
  <si>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</si>
  <si>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</si>
  <si>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</si>
  <si>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</si>
  <si>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</si>
  <si>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</si>
  <si>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</si>
  <si>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</si>
  <si>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</si>
  <si>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</si>
  <si>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</si>
  <si>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</si>
  <si>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</si>
  <si>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</si>
  <si>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</si>
  <si>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</si>
  <si>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</si>
  <si>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</si>
  <si>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</si>
  <si>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</si>
  <si>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</si>
  <si>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</si>
  <si>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</si>
  <si>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</si>
  <si>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</si>
  <si>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</si>
  <si>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</si>
  <si>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</si>
  <si>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</si>
  <si>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</si>
  <si>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</si>
  <si>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</si>
  <si>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</si>
  <si>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</si>
  <si>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</si>
  <si>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</si>
  <si>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</si>
  <si>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</si>
  <si>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</si>
  <si>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</si>
  <si>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</si>
  <si>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</si>
  <si>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</si>
  <si>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</si>
  <si>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</si>
  <si>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</si>
  <si>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</si>
  <si>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</si>
  <si>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</si>
  <si>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</si>
  <si>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</si>
  <si>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</si>
  <si>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</si>
  <si>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</si>
  <si>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</si>
  <si>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</si>
  <si>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</si>
  <si>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</si>
  <si>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</si>
  <si>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</si>
  <si>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</si>
  <si>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</si>
  <si>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</si>
  <si>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</si>
  <si>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</si>
  <si>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</si>
  <si>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</si>
  <si>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</si>
  <si>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</si>
  <si>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</si>
  <si>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</si>
  <si>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</si>
  <si>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</si>
  <si>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</si>
  <si>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</si>
  <si>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</si>
  <si>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</si>
  <si>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</si>
  <si>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</si>
  <si>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</si>
  <si>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</si>
  <si>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</si>
  <si>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</si>
  <si>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</si>
  <si>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</si>
  <si>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</si>
  <si>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</si>
  <si>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</si>
  <si>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</si>
  <si>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</si>
  <si>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</si>
  <si>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</si>
  <si>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</si>
  <si>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</si>
  <si>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</si>
  <si>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</si>
  <si>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</si>
  <si>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</si>
  <si>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</si>
  <si>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</si>
  <si>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</si>
  <si>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</si>
  <si>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</si>
  <si>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</si>
  <si>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</si>
  <si>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</si>
  <si>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</si>
  <si>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</si>
  <si>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</si>
  <si>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</si>
  <si>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</si>
  <si>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</si>
  <si>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</si>
  <si>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</si>
  <si>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</si>
  <si>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</si>
  <si>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</si>
  <si>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</si>
  <si>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</si>
  <si>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</si>
  <si>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</si>
  <si>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</si>
  <si>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</si>
  <si>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</si>
  <si>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</si>
  <si>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</si>
  <si>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</si>
  <si>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</si>
  <si>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</si>
  <si>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</si>
  <si>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</si>
  <si>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</si>
  <si>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</si>
  <si>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</si>
  <si>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</si>
  <si>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</si>
  <si>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</si>
  <si>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</si>
  <si>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</si>
  <si>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</si>
  <si>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</si>
  <si>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</si>
  <si>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</si>
  <si>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</si>
  <si>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</si>
  <si>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</si>
  <si>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</si>
  <si>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</si>
  <si>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</si>
  <si>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</si>
  <si>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</si>
  <si>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</si>
  <si>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</si>
  <si>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</si>
  <si>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</si>
  <si>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</si>
  <si>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</si>
  <si>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</si>
  <si>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</si>
  <si>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</si>
  <si>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</si>
  <si>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</si>
  <si>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</si>
  <si>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</si>
  <si>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</si>
  <si>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</si>
  <si>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</si>
  <si>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</si>
  <si>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</si>
  <si>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</si>
  <si>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</si>
  <si>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</si>
  <si>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</si>
  <si>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</si>
  <si>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</si>
  <si>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</si>
  <si>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</si>
  <si>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</si>
  <si>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</si>
  <si>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</si>
  <si>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</si>
  <si>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</si>
  <si>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</si>
  <si>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</si>
  <si>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</si>
  <si>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</si>
  <si>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</si>
  <si>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</si>
  <si>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</si>
  <si>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</si>
  <si>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</si>
  <si>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</si>
  <si>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</si>
  <si>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</si>
  <si>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</si>
  <si>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</si>
  <si>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</si>
  <si>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</si>
  <si>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</si>
  <si>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</si>
  <si>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</si>
  <si>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</si>
  <si>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</si>
  <si>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</si>
  <si>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</si>
  <si>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</si>
  <si>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</si>
  <si>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</si>
  <si>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</si>
  <si>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</si>
  <si>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</si>
  <si>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</si>
  <si>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</si>
  <si>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</si>
  <si>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</si>
  <si>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</si>
  <si>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</si>
  <si>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</si>
  <si>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</si>
  <si>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</si>
  <si>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</si>
  <si>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</si>
  <si>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</si>
  <si>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</si>
  <si>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</si>
  <si>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</si>
  <si>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</si>
  <si>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</si>
  <si>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</si>
  <si>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</si>
  <si>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</si>
  <si>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</si>
  <si>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</si>
  <si>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</si>
  <si>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</si>
  <si>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</si>
  <si>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</si>
  <si>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</si>
  <si>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</si>
  <si>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</si>
  <si>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</si>
  <si>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</si>
  <si>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</si>
  <si>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</si>
  <si>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</si>
  <si>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</si>
  <si>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</si>
  <si>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</si>
  <si>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</si>
  <si>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</si>
  <si>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</si>
  <si>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</si>
  <si>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</si>
  <si>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</si>
  <si>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</si>
  <si>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</si>
  <si>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</si>
  <si>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</si>
  <si>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</si>
  <si>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</si>
  <si>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</si>
  <si>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</si>
  <si>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</si>
  <si>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</si>
  <si>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</si>
  <si>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</si>
  <si>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</si>
  <si>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</si>
  <si>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</si>
  <si>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</si>
  <si>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</si>
  <si>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</si>
  <si>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</si>
  <si>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</si>
  <si>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</si>
  <si>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</si>
  <si>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</si>
  <si>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</si>
  <si>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</si>
  <si>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</si>
  <si>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</si>
  <si>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</si>
  <si>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</si>
  <si>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</si>
  <si>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</si>
  <si>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</si>
  <si>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</si>
  <si>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</si>
  <si>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</si>
  <si>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</si>
  <si>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</si>
  <si>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</si>
  <si>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</si>
  <si>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</si>
  <si>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</si>
  <si>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</si>
  <si>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</si>
  <si>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</si>
  <si>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</si>
  <si>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</si>
  <si>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</si>
  <si>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</si>
  <si>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</si>
  <si>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</si>
  <si>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</si>
  <si>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</si>
  <si>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</si>
  <si>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</si>
  <si>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</si>
  <si>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</si>
  <si>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</si>
  <si>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</si>
  <si>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</si>
  <si>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</si>
  <si>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</si>
  <si>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</si>
  <si>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</si>
  <si>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</si>
  <si>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</si>
  <si>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</si>
  <si>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</si>
  <si>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</si>
  <si>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</si>
  <si>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</si>
  <si>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</si>
  <si>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</si>
  <si>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</si>
  <si>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</si>
  <si>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</si>
  <si>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</si>
  <si>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</si>
  <si>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</si>
  <si>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</si>
  <si>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</si>
  <si>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</si>
  <si>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</si>
  <si>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</si>
  <si>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</si>
  <si>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</si>
  <si>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</si>
  <si>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</si>
  <si>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</si>
  <si>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</si>
  <si>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</si>
  <si>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</si>
  <si>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</si>
  <si>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</si>
  <si>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</si>
  <si>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</si>
  <si>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</si>
  <si>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</si>
  <si>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</si>
  <si>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</si>
  <si>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</si>
  <si>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</si>
  <si>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</si>
  <si>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</si>
  <si>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</si>
  <si>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</si>
  <si>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</si>
  <si>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</si>
  <si>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</si>
  <si>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</si>
  <si>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</si>
  <si>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</si>
  <si>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</si>
  <si>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</si>
  <si>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</si>
  <si>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</si>
  <si>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</si>
  <si>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</si>
  <si>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</si>
  <si>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</si>
  <si>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</si>
  <si>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</si>
  <si>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</si>
  <si>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</si>
  <si>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</si>
  <si>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</si>
  <si>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</si>
  <si>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</si>
  <si>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</si>
  <si>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</si>
  <si>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</si>
  <si>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</si>
  <si>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</si>
  <si>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</si>
  <si>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</si>
  <si>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</si>
  <si>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</si>
  <si>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</si>
  <si>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</si>
  <si>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</si>
  <si>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</si>
  <si>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</si>
  <si>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</si>
  <si>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</si>
  <si>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</si>
  <si>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</si>
  <si>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</si>
  <si>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</si>
  <si>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</si>
  <si>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</si>
  <si>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</si>
  <si>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</si>
  <si>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</si>
  <si>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</si>
  <si>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</si>
  <si>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</si>
  <si>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</si>
  <si>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</si>
  <si>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</si>
  <si>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</si>
  <si>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</si>
  <si>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</si>
  <si>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</si>
  <si>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</si>
  <si>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</si>
  <si>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</si>
  <si>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</si>
  <si>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</si>
  <si>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</si>
  <si>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</si>
  <si>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</si>
  <si>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</si>
  <si>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</si>
  <si>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</si>
  <si>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</si>
  <si>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</si>
  <si>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</si>
  <si>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</si>
  <si>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</si>
  <si>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</si>
  <si>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</si>
  <si>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</si>
  <si>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</si>
  <si>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</si>
  <si>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</si>
  <si>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</si>
  <si>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</si>
  <si>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</si>
  <si>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</si>
  <si>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</si>
  <si>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</si>
  <si>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</si>
  <si>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</si>
  <si>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</si>
  <si>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</si>
  <si>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</si>
  <si>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</si>
  <si>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</si>
  <si>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</si>
  <si>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</si>
  <si>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</si>
  <si>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</si>
  <si>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</si>
  <si>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</si>
  <si>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</si>
  <si>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</si>
  <si>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</si>
  <si>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</si>
  <si>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</si>
  <si>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</si>
  <si>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</si>
  <si>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</si>
  <si>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</si>
  <si>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</si>
  <si>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</si>
  <si>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</si>
  <si>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</si>
  <si>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</si>
  <si>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</si>
  <si>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</si>
  <si>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</si>
  <si>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</si>
  <si>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</si>
  <si>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</si>
  <si>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</si>
  <si>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</si>
  <si>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</si>
  <si>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</si>
  <si>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</si>
  <si>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</si>
  <si>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</si>
  <si>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</si>
  <si>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</si>
  <si>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</si>
  <si>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</si>
  <si>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</si>
  <si>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</si>
  <si>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</si>
  <si>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</si>
  <si>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</si>
  <si>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</si>
  <si>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</si>
  <si>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</si>
  <si>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</si>
  <si>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</si>
  <si>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</si>
  <si>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</si>
  <si>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</si>
  <si>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</si>
  <si>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</si>
  <si>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</si>
  <si>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</si>
  <si>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</si>
  <si>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</si>
  <si>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</si>
  <si>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</si>
  <si>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</si>
  <si>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</si>
  <si>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</si>
  <si>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</si>
  <si>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</si>
  <si>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</si>
  <si>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</si>
  <si>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</si>
  <si>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</si>
  <si>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</si>
  <si>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</si>
  <si>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</si>
  <si>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</si>
  <si>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</si>
  <si>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</si>
  <si>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</si>
  <si>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</si>
  <si>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</si>
  <si>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</si>
  <si>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</si>
  <si>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</si>
  <si>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</si>
  <si>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</si>
  <si>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</si>
  <si>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</si>
  <si>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</si>
  <si>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</si>
  <si>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</si>
  <si>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</si>
  <si>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</si>
  <si>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</si>
  <si>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</si>
  <si>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</si>
  <si>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</si>
  <si>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</si>
  <si>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</si>
  <si>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</si>
  <si>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</si>
  <si>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</si>
  <si>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</si>
  <si>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</si>
  <si>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</si>
  <si>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</si>
  <si>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</si>
  <si>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</si>
  <si>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</si>
  <si>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</si>
  <si>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</si>
  <si>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</si>
  <si>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</si>
  <si>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</si>
  <si>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</si>
  <si>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</si>
  <si>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</si>
  <si>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</si>
  <si>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</si>
  <si>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</si>
  <si>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</si>
  <si>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</si>
  <si>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</si>
  <si>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</si>
  <si>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</si>
  <si>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</si>
  <si>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</si>
  <si>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</si>
  <si>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</si>
  <si>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</si>
  <si>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</si>
  <si>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</si>
  <si>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</si>
  <si>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</si>
  <si>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</si>
  <si>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</si>
  <si>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</si>
  <si>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</si>
  <si>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</si>
  <si>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</si>
  <si>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</si>
  <si>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</si>
  <si>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</si>
  <si>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</si>
  <si>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</si>
  <si>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</si>
  <si>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</si>
  <si>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</si>
  <si>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</si>
  <si>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</si>
  <si>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</si>
  <si>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</si>
  <si>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</si>
  <si>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</si>
  <si>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</si>
  <si>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</si>
  <si>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</si>
  <si>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</si>
  <si>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</si>
  <si>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</si>
  <si>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</si>
  <si>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</si>
  <si>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</si>
  <si>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</si>
  <si>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</si>
  <si>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</si>
  <si>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</si>
  <si>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</si>
  <si>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</si>
  <si>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</si>
  <si>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</si>
  <si>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</si>
  <si>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</si>
  <si>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</si>
  <si>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</si>
  <si>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</si>
  <si>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</si>
  <si>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</si>
  <si>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</si>
  <si>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</si>
  <si>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</si>
  <si>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</si>
  <si>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</si>
  <si>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</si>
  <si>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</si>
  <si>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</si>
  <si>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</si>
  <si>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</si>
  <si>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</si>
  <si>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</si>
  <si>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</si>
  <si>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</si>
  <si>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</si>
  <si>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</si>
  <si>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</si>
  <si>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</si>
  <si>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</si>
  <si>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</si>
  <si>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</si>
  <si>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</si>
  <si>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</si>
  <si>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</si>
  <si>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</si>
  <si>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</si>
  <si>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</si>
  <si>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</si>
  <si>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</si>
  <si>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</si>
  <si>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</si>
  <si>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</si>
  <si>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</si>
  <si>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</si>
  <si>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</si>
  <si>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</si>
  <si>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</si>
  <si>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</si>
  <si>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</si>
  <si>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</si>
  <si>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</si>
  <si>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</si>
  <si>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</si>
  <si>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</si>
  <si>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</si>
  <si>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</si>
  <si>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</si>
  <si>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</si>
  <si>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</si>
  <si>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</si>
  <si>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</si>
  <si>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</si>
  <si>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</si>
  <si>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</si>
  <si>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</si>
  <si>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</si>
  <si>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</si>
  <si>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</si>
  <si>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</si>
  <si>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</si>
  <si>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</si>
  <si>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</si>
  <si>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</si>
  <si>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</si>
  <si>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</si>
  <si>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</si>
  <si>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</si>
  <si>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</si>
  <si>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</si>
  <si>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</si>
  <si>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</si>
  <si>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</si>
  <si>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</si>
  <si>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</si>
  <si>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</si>
  <si>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</si>
  <si>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</si>
  <si>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</si>
  <si>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</si>
  <si>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</si>
  <si>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</si>
  <si>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</si>
  <si>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</si>
  <si>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</si>
  <si>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</si>
  <si>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</si>
  <si>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</si>
  <si>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</si>
  <si>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</si>
  <si>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</si>
  <si>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</si>
  <si>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</si>
  <si>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</si>
  <si>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</si>
  <si>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</si>
  <si>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</si>
  <si>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</si>
  <si>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</si>
  <si>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</si>
  <si>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</si>
  <si>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</si>
  <si>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</si>
  <si>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</si>
  <si>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</si>
  <si>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</si>
  <si>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</si>
  <si>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</si>
  <si>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</si>
  <si>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</si>
  <si>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</si>
  <si>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</si>
  <si>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</si>
  <si>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</si>
  <si>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</si>
  <si>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</si>
  <si>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</si>
  <si>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</si>
  <si>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</si>
  <si>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</si>
  <si>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</si>
  <si>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</si>
  <si>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</si>
  <si>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</si>
  <si>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</si>
  <si>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</si>
  <si>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</si>
  <si>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</si>
  <si>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</si>
  <si>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</si>
  <si>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</si>
  <si>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</si>
  <si>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</si>
  <si>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</si>
  <si>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</si>
  <si>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</si>
  <si>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</si>
  <si>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</si>
  <si>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</si>
  <si>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</si>
  <si>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</si>
  <si>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</si>
  <si>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</si>
  <si>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</si>
  <si>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</si>
  <si>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</si>
  <si>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</si>
  <si>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</si>
  <si>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</si>
  <si>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</si>
  <si>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</si>
  <si>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</si>
  <si>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</si>
  <si>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</si>
  <si>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</si>
  <si>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</si>
  <si>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</si>
  <si>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</si>
  <si>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</si>
  <si>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</si>
  <si>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</si>
  <si>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</si>
  <si>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</si>
  <si>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</si>
  <si>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</si>
  <si>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</si>
  <si>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</si>
  <si>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</si>
  <si>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</si>
  <si>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</si>
  <si>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</si>
  <si>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</si>
  <si>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</si>
  <si>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</si>
  <si>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</si>
  <si>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</si>
  <si>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</si>
  <si>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</si>
  <si>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</si>
  <si>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</si>
  <si>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</si>
  <si>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</si>
  <si>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</si>
  <si>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</si>
  <si>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</si>
  <si>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</si>
  <si>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</si>
  <si>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</si>
  <si>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</si>
  <si>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</si>
  <si>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</si>
  <si>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</si>
  <si>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</si>
  <si>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</si>
  <si>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</si>
  <si>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</si>
  <si>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</si>
  <si>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</si>
  <si>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</si>
  <si>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</si>
  <si>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</si>
  <si>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</si>
  <si>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</si>
  <si>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</si>
  <si>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</si>
  <si>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</si>
  <si>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</si>
  <si>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</si>
  <si>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</si>
  <si>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</si>
  <si>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</si>
  <si>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</si>
  <si>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</si>
  <si>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</si>
  <si>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</si>
  <si>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</si>
  <si>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</si>
  <si>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</si>
  <si>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</si>
  <si>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</si>
  <si>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</si>
  <si>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</si>
  <si>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</si>
  <si>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</si>
  <si>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</si>
  <si>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</si>
  <si>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</si>
  <si>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</si>
  <si>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</si>
  <si>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</si>
  <si>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</si>
  <si>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</si>
  <si>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</si>
  <si>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</si>
  <si>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</si>
  <si>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</si>
  <si>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</si>
  <si>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</si>
  <si>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</si>
  <si>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</si>
  <si>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</si>
  <si>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</si>
  <si>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</si>
  <si>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</si>
  <si>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</si>
  <si>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</si>
  <si>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</si>
  <si>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</si>
  <si>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</si>
  <si>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</si>
  <si>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</si>
  <si>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</si>
  <si>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</si>
  <si>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</si>
  <si>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</si>
  <si>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</si>
  <si>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</si>
  <si>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</si>
  <si>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</si>
  <si>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</si>
  <si>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</si>
  <si>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</si>
  <si>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</si>
  <si>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</si>
  <si>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</si>
  <si>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</si>
  <si>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</si>
  <si>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</si>
  <si>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</si>
  <si>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</si>
  <si>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</si>
  <si>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</si>
  <si>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</si>
  <si>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</si>
  <si>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</si>
  <si>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</si>
  <si>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</si>
  <si>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</si>
  <si>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</si>
  <si>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</si>
  <si>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</si>
  <si>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</si>
  <si>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</si>
  <si>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</si>
  <si>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</si>
  <si>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</si>
  <si>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</si>
  <si>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</si>
  <si>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</si>
  <si>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</si>
  <si>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</si>
  <si>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</si>
  <si>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</si>
  <si>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</si>
  <si>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</si>
  <si>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</si>
  <si>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</si>
  <si>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</si>
  <si>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</si>
  <si>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</si>
  <si>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</si>
  <si>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</si>
  <si>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</si>
  <si>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</si>
  <si>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</si>
  <si>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</si>
  <si>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</si>
  <si>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</si>
  <si>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</si>
  <si>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</si>
  <si>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</si>
  <si>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</si>
  <si>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</si>
  <si>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</si>
  <si>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</si>
  <si>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</si>
  <si>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</si>
  <si>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</si>
  <si>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</si>
  <si>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</si>
  <si>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</si>
  <si>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</si>
  <si>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</si>
  <si>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</si>
  <si>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</si>
  <si>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</si>
  <si>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</si>
  <si>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</si>
  <si>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</si>
  <si>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</si>
  <si>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</si>
  <si>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</si>
  <si>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</si>
  <si>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</si>
  <si>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</si>
  <si>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</si>
  <si>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</si>
  <si>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</si>
  <si>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</si>
  <si>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</si>
  <si>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</si>
  <si>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</si>
  <si>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</si>
  <si>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</si>
  <si>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</si>
  <si>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</si>
  <si>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</si>
  <si>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</si>
  <si>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</si>
  <si>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</si>
  <si>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</si>
  <si>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</si>
  <si>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</si>
  <si>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</si>
  <si>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</si>
  <si>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</si>
  <si>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</si>
  <si>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</si>
  <si>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</si>
  <si>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</si>
  <si>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</si>
  <si>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</si>
  <si>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</si>
  <si>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</si>
  <si>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</si>
  <si>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</si>
  <si>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</si>
  <si>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</si>
  <si>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</si>
  <si>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</si>
  <si>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</si>
  <si>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</si>
  <si>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</si>
  <si>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</si>
  <si>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</si>
  <si>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</si>
  <si>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</si>
  <si>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</si>
  <si>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</si>
  <si>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</si>
  <si>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</si>
  <si>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</si>
  <si>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</si>
  <si>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</si>
  <si>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</si>
  <si>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</si>
  <si>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</si>
  <si>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</si>
  <si>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</si>
  <si>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</si>
  <si>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</si>
  <si>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</si>
  <si>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</si>
  <si>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</si>
  <si>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</si>
  <si>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</si>
  <si>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</si>
  <si>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</si>
  <si>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</si>
  <si>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</si>
  <si>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</si>
  <si>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</si>
  <si>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</si>
  <si>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</si>
  <si>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</si>
  <si>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</si>
  <si>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</si>
  <si>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</si>
  <si>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</si>
  <si>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</si>
  <si>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</si>
  <si>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</si>
  <si>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</si>
  <si>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</si>
  <si>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</si>
  <si>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</si>
  <si>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</si>
  <si>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</si>
  <si>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</si>
  <si>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</si>
  <si>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</si>
  <si>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</si>
  <si>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</si>
  <si>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</si>
  <si>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</si>
  <si>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</si>
  <si>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</si>
  <si>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</si>
  <si>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</si>
  <si>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</si>
  <si>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</si>
  <si>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</si>
  <si>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</si>
  <si>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</si>
  <si>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</si>
  <si>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</si>
  <si>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</si>
  <si>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</si>
  <si>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</si>
  <si>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</si>
  <si>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</si>
  <si>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</si>
  <si>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</si>
  <si>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</si>
  <si>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</si>
  <si>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</si>
  <si>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</si>
  <si>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</si>
  <si>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</si>
  <si>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</si>
  <si>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</si>
  <si>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</si>
  <si>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</si>
  <si>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</si>
  <si>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</si>
  <si>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</si>
  <si>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</si>
  <si>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</si>
  <si>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</si>
  <si>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</si>
  <si>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</si>
  <si>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</si>
  <si>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</si>
  <si>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</si>
  <si>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</si>
  <si>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</si>
  <si>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</si>
  <si>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</si>
  <si>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</si>
  <si>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</si>
  <si>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</si>
  <si>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</si>
  <si>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</si>
  <si>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</si>
  <si>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</si>
  <si>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</si>
  <si>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</si>
  <si>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</si>
  <si>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</si>
  <si>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</si>
  <si>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</si>
  <si>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</si>
  <si>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</si>
  <si>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</si>
  <si>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</si>
  <si>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</si>
  <si>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</si>
  <si>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</si>
  <si>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</si>
  <si>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</si>
  <si>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</si>
  <si>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</si>
  <si>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</si>
  <si>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</si>
  <si>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</si>
  <si>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</si>
  <si>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</si>
  <si>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</si>
  <si>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</si>
  <si>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</si>
  <si>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</si>
  <si>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</si>
  <si>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</si>
  <si>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</si>
  <si>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</si>
  <si>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</si>
  <si>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</si>
  <si>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</si>
  <si>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</si>
  <si>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</si>
  <si>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</si>
  <si>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</si>
  <si>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</si>
  <si>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</si>
  <si>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</si>
  <si>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</si>
  <si>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</si>
  <si>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</si>
  <si>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</si>
  <si>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</si>
  <si>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</si>
  <si>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</si>
  <si>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</si>
  <si>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</si>
  <si>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</si>
  <si>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</si>
  <si>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</si>
  <si>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</si>
  <si>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</si>
  <si>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</si>
  <si>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</si>
  <si>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</si>
  <si>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</si>
  <si>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</si>
  <si>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</si>
  <si>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</si>
  <si>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</si>
  <si>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</si>
  <si>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</si>
  <si>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</si>
  <si>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</si>
  <si>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</si>
  <si>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</si>
  <si>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</si>
  <si>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</si>
  <si>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</si>
  <si>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</si>
  <si>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</si>
  <si>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</si>
  <si>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</si>
  <si>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</si>
  <si>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</si>
  <si>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</si>
  <si>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</si>
  <si>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</si>
  <si>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</si>
  <si>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</si>
  <si>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</si>
  <si>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</si>
  <si>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</si>
  <si>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</si>
  <si>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</si>
  <si>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</si>
  <si>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</si>
  <si>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</si>
  <si>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</si>
  <si>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</si>
  <si>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</si>
  <si>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</si>
  <si>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</si>
  <si>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</si>
  <si>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</si>
  <si>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</si>
  <si>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</si>
  <si>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</si>
  <si>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</si>
  <si>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</si>
  <si>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</si>
  <si>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</si>
  <si>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</si>
  <si>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</si>
  <si>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</si>
  <si>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</si>
  <si>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</si>
  <si>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</si>
  <si>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</si>
  <si>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</si>
  <si>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</si>
  <si>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</si>
  <si>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</si>
  <si>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</si>
  <si>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</si>
  <si>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</si>
  <si>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</si>
  <si>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</si>
  <si>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</si>
  <si>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</si>
  <si>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</si>
  <si>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</si>
  <si>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</si>
  <si>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</si>
  <si>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</si>
  <si>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</si>
  <si>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</si>
  <si>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</si>
  <si>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</si>
  <si>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</si>
  <si>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</si>
  <si>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</si>
  <si>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</si>
  <si>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</si>
  <si>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</si>
  <si>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</si>
  <si>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</si>
  <si>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</si>
  <si>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</si>
  <si>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</si>
  <si>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</si>
  <si>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</si>
  <si>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</si>
  <si>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</si>
  <si>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</si>
  <si>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</si>
  <si>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</si>
  <si>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</si>
  <si>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</si>
  <si>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</si>
  <si>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</si>
  <si>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</si>
  <si>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</si>
  <si>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</si>
  <si>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</si>
  <si>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</si>
  <si>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</si>
  <si>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</si>
  <si>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</si>
  <si>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</si>
  <si>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</si>
  <si>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</si>
  <si>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</si>
  <si>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</si>
  <si>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</si>
  <si>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</si>
  <si>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</si>
  <si>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</si>
  <si>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</si>
  <si>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</si>
  <si>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</si>
  <si>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</si>
  <si>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</si>
  <si>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</si>
  <si>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</si>
  <si>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</si>
  <si>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</si>
  <si>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</si>
  <si>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</si>
  <si>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</si>
  <si>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</si>
  <si>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</si>
  <si>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</si>
  <si>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</si>
  <si>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</si>
  <si>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</si>
  <si>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</si>
  <si>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</si>
  <si>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</si>
  <si>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</si>
  <si>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</si>
  <si>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</si>
  <si>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</si>
  <si>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</si>
  <si>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</si>
  <si>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</si>
  <si>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</si>
  <si>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</si>
  <si>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</si>
  <si>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</si>
  <si>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</si>
  <si>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</si>
  <si>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</si>
  <si>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</si>
  <si>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</si>
  <si>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</si>
  <si>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</si>
  <si>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</si>
  <si>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</si>
  <si>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</si>
  <si>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</si>
  <si>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</si>
  <si>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</si>
  <si>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</si>
  <si>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</si>
  <si>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</si>
  <si>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</si>
  <si>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</si>
  <si>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</si>
  <si>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</si>
  <si>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</si>
  <si>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</si>
  <si>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</si>
  <si>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</si>
  <si>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</si>
  <si>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</si>
  <si>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</si>
  <si>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</si>
  <si>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</si>
  <si>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</si>
  <si>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</si>
  <si>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</si>
  <si>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</si>
  <si>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</si>
  <si>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</si>
  <si>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</si>
  <si>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</si>
  <si>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</si>
  <si>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</si>
  <si>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</si>
  <si>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</si>
  <si>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</si>
  <si>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</si>
  <si>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</si>
  <si>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</si>
  <si>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</si>
  <si>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</si>
  <si>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</si>
  <si>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</si>
  <si>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</si>
  <si>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</si>
  <si>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</si>
  <si>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</si>
  <si>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</si>
  <si>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</si>
  <si>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</si>
  <si>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</si>
  <si>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</si>
  <si>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</si>
  <si>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</si>
  <si>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</si>
  <si>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</si>
  <si>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</si>
  <si>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</si>
  <si>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</si>
  <si>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</si>
  <si>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</si>
  <si>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</si>
  <si>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</si>
  <si>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</si>
  <si>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</si>
  <si>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</si>
  <si>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</si>
  <si>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</si>
  <si>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</si>
  <si>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</si>
  <si>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</si>
  <si>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</si>
  <si>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</si>
  <si>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</si>
  <si>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</si>
  <si>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</si>
  <si>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</si>
  <si>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</si>
  <si>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</si>
  <si>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</si>
  <si>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</si>
  <si>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</si>
  <si>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</si>
  <si>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</si>
  <si>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</si>
  <si>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</si>
  <si>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</si>
  <si>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</si>
  <si>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</si>
  <si>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</si>
  <si>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</si>
  <si>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</si>
  <si>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</si>
  <si>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</si>
  <si>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</si>
  <si>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</si>
  <si>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</si>
  <si>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</si>
  <si>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</si>
  <si>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</si>
  <si>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</si>
  <si>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</si>
  <si>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</si>
  <si>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</si>
  <si>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</si>
  <si>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</si>
  <si>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</si>
  <si>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</si>
  <si>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</si>
  <si>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</si>
  <si>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</si>
  <si>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</si>
  <si>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</si>
  <si>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</si>
  <si>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</si>
  <si>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</si>
  <si>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</si>
  <si>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</si>
  <si>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</si>
  <si>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</si>
  <si>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</si>
  <si>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</si>
  <si>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</si>
  <si>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</si>
  <si>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</si>
  <si>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</si>
  <si>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</si>
  <si>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</si>
  <si>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</si>
  <si>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</si>
  <si>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</si>
  <si>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</si>
  <si>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</si>
  <si>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</si>
  <si>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</si>
  <si>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</si>
  <si>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</si>
  <si>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</si>
  <si>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</si>
  <si>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</si>
  <si>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</si>
  <si>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</si>
  <si>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</si>
  <si>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</si>
  <si>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</si>
  <si>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</si>
  <si>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</si>
  <si>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</si>
  <si>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</si>
  <si>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</si>
  <si>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</si>
  <si>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</si>
  <si>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</si>
  <si>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</si>
  <si>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</si>
  <si>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</si>
  <si>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</si>
  <si>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</si>
  <si>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</si>
  <si>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</si>
  <si>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</si>
  <si>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</si>
  <si>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</si>
  <si>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</si>
  <si>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</si>
  <si>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</si>
  <si>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</si>
  <si>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</si>
  <si>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</si>
  <si>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</si>
  <si>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</si>
  <si>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</si>
  <si>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</si>
  <si>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</si>
  <si>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</si>
  <si>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</si>
  <si>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</si>
  <si>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</si>
  <si>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</si>
  <si>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</si>
  <si>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</si>
  <si>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</si>
  <si>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</si>
  <si>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</si>
  <si>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</si>
  <si>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</si>
  <si>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</si>
  <si>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</si>
  <si>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</si>
  <si>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</si>
  <si>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</si>
  <si>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</si>
  <si>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</si>
  <si>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</si>
  <si>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</si>
  <si>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</si>
  <si>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</si>
  <si>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</si>
  <si>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</si>
  <si>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</si>
  <si>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</si>
  <si>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</si>
  <si>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</si>
  <si>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</si>
  <si>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</si>
  <si>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</si>
  <si>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</si>
  <si>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</si>
  <si>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</si>
  <si>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</si>
  <si>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</si>
  <si>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</si>
  <si>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</si>
  <si>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</si>
  <si>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</si>
  <si>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</si>
  <si>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</si>
  <si>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</si>
  <si>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</si>
  <si>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</si>
  <si>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</si>
  <si>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</si>
  <si>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</si>
  <si>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</si>
  <si>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</si>
  <si>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</si>
  <si>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</si>
  <si>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</si>
  <si>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</si>
  <si>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</si>
  <si>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</si>
  <si>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</si>
  <si>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</si>
  <si>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</si>
  <si>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</si>
  <si>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</si>
  <si>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</si>
  <si>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</si>
  <si>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</si>
  <si>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</si>
  <si>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</si>
  <si>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</si>
  <si>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</si>
  <si>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</si>
  <si>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</si>
  <si>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</si>
  <si>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</si>
  <si>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</si>
  <si>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</si>
  <si>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</si>
  <si>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</si>
  <si>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</si>
  <si>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</si>
  <si>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</si>
  <si>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</si>
  <si>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</si>
  <si>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</si>
  <si>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</si>
  <si>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</si>
  <si>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</si>
  <si>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</si>
  <si>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</si>
  <si>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</si>
  <si>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</si>
  <si>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</si>
  <si>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</si>
  <si>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</si>
  <si>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</si>
  <si>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</si>
  <si>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</si>
  <si>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</si>
  <si>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</si>
  <si>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</si>
  <si>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</si>
  <si>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</si>
  <si>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</si>
  <si>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</si>
  <si>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</si>
  <si>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</si>
  <si>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</si>
  <si>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</si>
  <si>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</si>
  <si>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</si>
  <si>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</si>
  <si>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</si>
  <si>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</si>
  <si>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</si>
  <si>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</si>
  <si>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</si>
  <si>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</si>
  <si>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</si>
  <si>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</si>
  <si>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</si>
  <si>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</si>
  <si>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</si>
  <si>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</si>
  <si>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</si>
  <si>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</si>
  <si>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</si>
  <si>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</si>
  <si>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</si>
  <si>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</si>
  <si>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</si>
  <si>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</si>
  <si>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</si>
  <si>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</si>
  <si>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</si>
  <si>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</si>
  <si>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</si>
  <si>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</si>
  <si>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</si>
  <si>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</si>
  <si>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</si>
  <si>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</si>
  <si>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</si>
  <si>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</si>
  <si>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</si>
  <si>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</si>
  <si>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</si>
  <si>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</si>
  <si>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</si>
  <si>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</si>
  <si>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</si>
  <si>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</si>
  <si>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</si>
  <si>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</si>
  <si>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</si>
  <si>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</si>
  <si>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</si>
  <si>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</si>
  <si>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</si>
  <si>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</si>
  <si>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</si>
  <si>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</si>
  <si>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</si>
  <si>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</si>
  <si>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</si>
  <si>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</si>
  <si>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</si>
  <si>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</si>
  <si>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</si>
  <si>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</si>
  <si>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</si>
  <si>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</si>
  <si>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</si>
  <si>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</si>
  <si>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</si>
  <si>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</si>
  <si>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</si>
  <si>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</si>
  <si>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</si>
  <si>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</si>
  <si>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</si>
  <si>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</si>
  <si>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</si>
  <si>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</si>
  <si>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</si>
  <si>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</si>
  <si>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</si>
  <si>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</si>
  <si>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</si>
  <si>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</si>
  <si>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</si>
  <si>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</si>
  <si>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</si>
  <si>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</si>
  <si>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</si>
  <si>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</si>
  <si>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</si>
  <si>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</si>
  <si>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</si>
  <si>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</si>
  <si>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</si>
  <si>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</si>
  <si>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</si>
  <si>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</si>
  <si>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</si>
  <si>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</si>
  <si>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</si>
  <si>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</si>
  <si>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</si>
  <si>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</si>
  <si>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</si>
  <si>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</si>
  <si>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</si>
  <si>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</si>
  <si>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</si>
  <si>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</si>
  <si>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</si>
  <si>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</si>
  <si>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</si>
  <si>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</si>
  <si>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</si>
  <si>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</si>
  <si>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</si>
  <si>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</si>
  <si>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</si>
  <si>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</si>
  <si>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</si>
  <si>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</si>
  <si>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</si>
  <si>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</si>
  <si>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</si>
  <si>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</si>
  <si>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</si>
  <si>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</si>
  <si>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</si>
  <si>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</si>
  <si>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</si>
  <si>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</si>
  <si>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</si>
  <si>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</si>
  <si>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</si>
  <si>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</si>
  <si>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</si>
  <si>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</si>
  <si>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</si>
  <si>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</si>
  <si>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</si>
  <si>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</si>
  <si>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</si>
  <si>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</si>
  <si>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</si>
  <si>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</si>
  <si>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</si>
  <si>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</si>
  <si>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</si>
  <si>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</si>
  <si>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</si>
  <si>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</si>
  <si>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</si>
  <si>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</si>
  <si>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</si>
  <si>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</si>
  <si>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</si>
  <si>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</si>
  <si>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</si>
  <si>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</si>
  <si>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</si>
  <si>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</si>
  <si>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</si>
  <si>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</si>
  <si>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</si>
  <si>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</si>
  <si>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</si>
  <si>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</si>
  <si>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</si>
  <si>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</si>
  <si>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</si>
  <si>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</si>
  <si>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</si>
  <si>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</si>
  <si>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</si>
  <si>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</si>
  <si>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</si>
  <si>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</si>
  <si>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</si>
  <si>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</si>
  <si>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</si>
  <si>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</si>
  <si>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</si>
  <si>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</si>
  <si>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</si>
  <si>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</si>
  <si>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</si>
  <si>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</si>
  <si>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</si>
  <si>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</si>
  <si>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</si>
  <si>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</si>
  <si>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</si>
  <si>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</si>
  <si>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</si>
  <si>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</si>
  <si>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</si>
  <si>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</si>
  <si>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</si>
  <si>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</si>
  <si>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</si>
  <si>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</si>
  <si>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</si>
  <si>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</si>
  <si>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</si>
  <si>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</si>
  <si>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</si>
  <si>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</si>
  <si>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</si>
  <si>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</si>
  <si>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</si>
  <si>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</si>
  <si>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</si>
  <si>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</si>
  <si>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</si>
  <si>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</si>
  <si>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</si>
  <si>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</si>
  <si>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</si>
  <si>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</si>
  <si>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</si>
  <si>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</si>
  <si>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</si>
  <si>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</si>
  <si>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</si>
  <si>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</si>
  <si>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</si>
  <si>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</si>
  <si>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</si>
  <si>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</si>
  <si>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</si>
  <si>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</si>
  <si>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</si>
  <si>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</si>
  <si>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</si>
  <si>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</si>
  <si>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</si>
  <si>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</si>
  <si>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</si>
  <si>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</si>
  <si>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</si>
  <si>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</si>
  <si>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</si>
  <si>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</si>
  <si>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</si>
  <si>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</si>
  <si>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</si>
  <si>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</si>
  <si>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</si>
  <si>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</si>
  <si>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</si>
  <si>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</si>
  <si>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</si>
  <si>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</si>
  <si>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</si>
  <si>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</si>
  <si>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</si>
  <si>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</si>
  <si>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</si>
  <si>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</si>
  <si>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</si>
  <si>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</si>
  <si>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</si>
  <si>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</si>
  <si>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</si>
  <si>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</si>
  <si>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</si>
  <si>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</si>
  <si>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</si>
  <si>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</si>
  <si>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</si>
  <si>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</si>
  <si>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</si>
  <si>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</si>
  <si>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</si>
  <si>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</si>
  <si>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</si>
  <si>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</si>
  <si>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</si>
  <si>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</si>
  <si>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</si>
  <si>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</si>
  <si>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</si>
  <si>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</si>
  <si>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</si>
  <si>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</si>
  <si>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</si>
  <si>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</si>
  <si>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</si>
  <si>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</si>
  <si>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</si>
  <si>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</si>
  <si>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</si>
  <si>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</si>
  <si>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</si>
  <si>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</si>
  <si>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</si>
  <si>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</si>
  <si>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</si>
  <si>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</si>
  <si>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</si>
  <si>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</si>
  <si>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</si>
  <si>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</si>
  <si>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</si>
  <si>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</si>
  <si>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</si>
  <si>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</si>
  <si>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</si>
  <si>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</si>
  <si>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</si>
  <si>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</si>
  <si>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</si>
  <si>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</si>
  <si>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</si>
  <si>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</si>
  <si>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</si>
  <si>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</si>
  <si>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</si>
  <si>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</si>
  <si>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</si>
  <si>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</si>
  <si>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</si>
  <si>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</si>
  <si>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</si>
  <si>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</si>
  <si>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</si>
  <si>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</si>
  <si>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</si>
  <si>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</si>
  <si>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</si>
  <si>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</si>
  <si>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</si>
  <si>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</si>
  <si>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</si>
  <si>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</si>
  <si>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</si>
  <si>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</si>
  <si>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</si>
  <si>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</si>
  <si>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</si>
  <si>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</si>
  <si>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</si>
  <si>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</si>
  <si>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</si>
  <si>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</si>
  <si>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</si>
  <si>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</si>
  <si>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</si>
  <si>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</si>
  <si>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</si>
  <si>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</si>
  <si>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</si>
  <si>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</si>
  <si>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</si>
  <si>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</si>
  <si>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</si>
  <si>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</si>
  <si>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</si>
  <si>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</si>
  <si>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</si>
  <si>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</si>
  <si>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</si>
  <si>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</si>
  <si>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</si>
  <si>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</si>
  <si>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</si>
  <si>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</si>
  <si>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</si>
  <si>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</si>
  <si>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</si>
  <si>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</si>
  <si>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</si>
  <si>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</si>
  <si>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</si>
  <si>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</si>
  <si>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</si>
  <si>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</si>
  <si>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</si>
  <si>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</si>
  <si>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</si>
  <si>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</si>
  <si>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</si>
  <si>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</si>
  <si>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</si>
  <si>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</si>
  <si>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</si>
  <si>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</si>
  <si>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</si>
  <si>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</si>
  <si>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</si>
  <si>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</si>
  <si>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</si>
  <si>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</si>
  <si>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</si>
  <si>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</si>
  <si>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</si>
  <si>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</si>
  <si>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</si>
  <si>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</si>
  <si>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</si>
  <si>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</si>
  <si>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</si>
  <si>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</si>
  <si>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</si>
  <si>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</si>
  <si>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</si>
  <si>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</si>
  <si>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</si>
  <si>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</si>
  <si>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</si>
  <si>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</si>
  <si>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</si>
  <si>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</si>
  <si>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</si>
  <si>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</si>
  <si>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</si>
  <si>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</si>
  <si>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</si>
  <si>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</si>
  <si>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</si>
  <si>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</si>
  <si>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</si>
  <si>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</si>
  <si>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</si>
  <si>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</si>
  <si>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</si>
  <si>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</si>
  <si>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</si>
  <si>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</si>
  <si>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</si>
  <si>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</si>
  <si>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</si>
  <si>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</si>
  <si>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</si>
  <si>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</si>
  <si>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</si>
  <si>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</si>
  <si>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</si>
  <si>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</si>
  <si>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</si>
  <si>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</si>
  <si>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</si>
  <si>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</si>
  <si>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</si>
  <si>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</si>
  <si>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</si>
  <si>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</si>
  <si>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</si>
  <si>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</si>
  <si>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</si>
  <si>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</si>
  <si>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</si>
  <si>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</si>
  <si>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</si>
  <si>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</si>
  <si>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</si>
  <si>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</si>
  <si>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</si>
  <si>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</si>
  <si>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</si>
  <si>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</si>
  <si>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</si>
  <si>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</si>
  <si>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</si>
  <si>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</si>
  <si>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</si>
  <si>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</si>
  <si>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</si>
  <si>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</si>
  <si>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</si>
  <si>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</si>
  <si>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</si>
  <si>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</si>
  <si>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</si>
  <si>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</si>
  <si>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</si>
  <si>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</si>
  <si>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</si>
  <si>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</si>
  <si>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</si>
  <si>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</si>
  <si>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</si>
  <si>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</si>
  <si>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</si>
  <si>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</si>
  <si>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</si>
  <si>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</si>
  <si>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</si>
  <si>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</si>
  <si>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</si>
  <si>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</si>
  <si>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</si>
  <si>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</si>
  <si>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</si>
  <si>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</si>
  <si>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</si>
  <si>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</si>
  <si>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</si>
  <si>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</si>
  <si>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</si>
  <si>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</si>
  <si>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</si>
  <si>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</si>
  <si>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</si>
  <si>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</si>
  <si>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</si>
  <si>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</si>
  <si>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</si>
  <si>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</si>
  <si>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</si>
  <si>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</si>
  <si>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</si>
  <si>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</si>
  <si>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</si>
  <si>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</si>
  <si>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</si>
  <si>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</si>
  <si>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</si>
  <si>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</si>
  <si>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</si>
  <si>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</si>
  <si>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</si>
  <si>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</si>
  <si>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</si>
  <si>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</si>
  <si>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</si>
  <si>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</si>
  <si>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</si>
  <si>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</si>
  <si>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</si>
  <si>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</si>
  <si>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</si>
  <si>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</si>
  <si>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</si>
  <si>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</si>
  <si>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</si>
  <si>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</si>
  <si>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</si>
  <si>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</si>
  <si>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</si>
  <si>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</si>
  <si>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</si>
  <si>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</si>
  <si>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</si>
  <si>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</si>
  <si>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</si>
  <si>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</si>
  <si>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</si>
  <si>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</si>
  <si>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</si>
  <si>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</si>
  <si>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</si>
  <si>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</si>
  <si>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</si>
  <si>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</si>
  <si>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</si>
  <si>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</si>
  <si>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</si>
  <si>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</si>
  <si>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</si>
  <si>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</si>
  <si>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</si>
  <si>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</si>
  <si>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</si>
  <si>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</si>
  <si>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</si>
  <si>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</si>
  <si>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</si>
  <si>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</si>
  <si>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</si>
  <si>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</si>
  <si>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</si>
  <si>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</si>
  <si>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</si>
  <si>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</si>
  <si>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</si>
  <si>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</si>
  <si>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</si>
  <si>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</si>
  <si>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</si>
  <si>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</si>
  <si>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</si>
  <si>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</si>
  <si>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</si>
  <si>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</si>
  <si>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</si>
  <si>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</si>
  <si>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</si>
  <si>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</si>
  <si>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</si>
  <si>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</si>
  <si>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</si>
  <si>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</si>
  <si>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</si>
  <si>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</si>
  <si>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</si>
  <si>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</si>
  <si>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</si>
  <si>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</si>
  <si>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</si>
  <si>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</si>
  <si>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</si>
  <si>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</si>
  <si>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</si>
  <si>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</si>
  <si>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</si>
  <si>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</si>
  <si>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</si>
  <si>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</si>
  <si>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</si>
  <si>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</si>
  <si>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</si>
  <si>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</si>
  <si>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</si>
  <si>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</si>
  <si>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</si>
  <si>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</si>
  <si>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</si>
  <si>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</si>
  <si>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</si>
  <si>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</si>
  <si>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</si>
  <si>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</si>
  <si>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</si>
  <si>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</si>
  <si>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</si>
  <si>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</si>
  <si>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</si>
  <si>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</si>
  <si>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</si>
  <si>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</si>
  <si>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</si>
  <si>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</si>
  <si>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</si>
  <si>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</si>
  <si>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</si>
  <si>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</si>
  <si>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</si>
  <si>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</si>
  <si>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</si>
  <si>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</si>
  <si>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</si>
  <si>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</si>
  <si>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</si>
  <si>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</si>
  <si>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</si>
  <si>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</si>
  <si>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</si>
  <si>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</si>
  <si>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</si>
  <si>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</si>
  <si>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</si>
  <si>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</si>
  <si>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</si>
  <si>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</si>
  <si>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</si>
  <si>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</si>
  <si>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</si>
  <si>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</si>
  <si>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</si>
  <si>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</si>
  <si>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</si>
  <si>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</si>
  <si>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</si>
  <si>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</si>
  <si>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</si>
  <si>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</si>
  <si>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</si>
  <si>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</si>
  <si>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</si>
  <si>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</si>
  <si>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</si>
  <si>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</si>
  <si>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</si>
  <si>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</si>
  <si>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</si>
  <si>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</si>
  <si>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</si>
  <si>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</si>
  <si>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</si>
  <si>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</si>
  <si>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</si>
  <si>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</si>
  <si>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</si>
  <si>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</si>
  <si>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</si>
  <si>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</si>
  <si>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</si>
  <si>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</si>
  <si>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</si>
  <si>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</si>
  <si>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</si>
  <si>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</si>
  <si>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</si>
  <si>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</si>
  <si>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</si>
  <si>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</si>
  <si>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</si>
  <si>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</si>
  <si>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</si>
  <si>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</si>
  <si>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</si>
  <si>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</si>
  <si>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</si>
  <si>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</si>
  <si>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</si>
  <si>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</si>
  <si>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</si>
  <si>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</si>
  <si>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</si>
  <si>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</si>
  <si>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</si>
  <si>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</si>
  <si>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</si>
  <si>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</si>
  <si>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</si>
  <si>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</si>
  <si>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</si>
  <si>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</si>
  <si>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</si>
  <si>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</si>
  <si>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</si>
  <si>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</si>
  <si>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</si>
  <si>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</si>
  <si>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</si>
  <si>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</si>
  <si>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</si>
  <si>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</si>
  <si>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</si>
  <si>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</si>
  <si>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</si>
  <si>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</si>
  <si>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</si>
  <si>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</si>
  <si>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</si>
  <si>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</si>
  <si>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</si>
  <si>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</si>
  <si>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</si>
  <si>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</si>
  <si>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</si>
  <si>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</si>
  <si>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</si>
  <si>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</si>
  <si>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</si>
  <si>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</si>
  <si>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</si>
  <si>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</si>
  <si>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</si>
  <si>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</si>
  <si>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</si>
  <si>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</si>
  <si>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</si>
  <si>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</si>
  <si>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</si>
  <si>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</si>
  <si>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</si>
  <si>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</si>
  <si>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</si>
  <si>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</si>
  <si>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</si>
  <si>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</si>
  <si>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</si>
  <si>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</si>
  <si>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</si>
  <si>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</si>
  <si>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</si>
  <si>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</si>
  <si>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</si>
  <si>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</si>
  <si>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</si>
  <si>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</si>
  <si>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</si>
  <si>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</si>
  <si>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</si>
  <si>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</si>
  <si>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</si>
  <si>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</si>
  <si>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</si>
  <si>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</si>
  <si>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</si>
  <si>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</si>
  <si>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</si>
  <si>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</si>
  <si>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</si>
  <si>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</si>
  <si>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</si>
  <si>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</si>
  <si>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</si>
  <si>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</si>
  <si>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</si>
  <si>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</si>
  <si>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</si>
  <si>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</si>
  <si>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</si>
  <si>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</si>
  <si>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</si>
  <si>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</si>
  <si>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</si>
  <si>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</si>
  <si>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</si>
  <si>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</si>
  <si>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</si>
  <si>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</si>
  <si>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</si>
  <si>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</si>
  <si>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</si>
  <si>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</si>
  <si>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</si>
  <si>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</si>
  <si>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</si>
  <si>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</si>
  <si>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</si>
  <si>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</si>
  <si>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</si>
  <si>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</si>
  <si>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</si>
  <si>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</si>
  <si>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</si>
  <si>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</si>
  <si>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</si>
  <si>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</si>
  <si>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</si>
  <si>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</si>
  <si>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</si>
  <si>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</si>
  <si>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</si>
  <si>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</si>
  <si>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</si>
  <si>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</si>
  <si>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</si>
  <si>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</si>
  <si>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</si>
  <si>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</si>
  <si>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</si>
  <si>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</si>
  <si>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</si>
  <si>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</si>
  <si>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</si>
  <si>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</si>
  <si>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</si>
  <si>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</si>
  <si>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</si>
  <si>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</si>
  <si>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</si>
  <si>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</si>
  <si>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</si>
  <si>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</si>
  <si>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</si>
  <si>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</si>
  <si>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</si>
  <si>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</si>
  <si>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</si>
  <si>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</si>
  <si>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</si>
  <si>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</si>
  <si>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</si>
  <si>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</si>
  <si>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</si>
  <si>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</si>
  <si>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</si>
  <si>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</si>
  <si>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</si>
  <si>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</si>
  <si>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</si>
  <si>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</si>
  <si>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</si>
  <si>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</si>
  <si>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</si>
  <si>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</si>
  <si>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</si>
  <si>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</si>
  <si>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</si>
  <si>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</si>
  <si>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</si>
  <si>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</si>
  <si>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</si>
  <si>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</si>
  <si>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</si>
  <si>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</si>
  <si>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</si>
  <si>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</si>
  <si>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</si>
  <si>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</si>
  <si>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</si>
  <si>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</si>
  <si>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</si>
  <si>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</si>
  <si>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</si>
  <si>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</si>
  <si>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</si>
  <si>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</si>
  <si>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</si>
  <si>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</si>
  <si>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</si>
  <si>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</si>
  <si>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</si>
  <si>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</si>
  <si>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</si>
  <si>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</si>
  <si>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</si>
  <si>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</si>
  <si>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</si>
  <si>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</si>
  <si>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</si>
  <si>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</si>
  <si>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</si>
  <si>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</si>
  <si>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</si>
  <si>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</si>
  <si>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</si>
  <si>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</si>
  <si>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</si>
  <si>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</si>
  <si>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</si>
  <si>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</si>
  <si>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</si>
  <si>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</si>
  <si>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</si>
  <si>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</si>
  <si>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</si>
  <si>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</si>
  <si>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</si>
  <si>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</si>
  <si>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</si>
  <si>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</si>
  <si>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</si>
  <si>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</si>
  <si>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</si>
  <si>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</si>
  <si>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</si>
  <si>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</si>
  <si>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</si>
  <si>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</si>
  <si>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</si>
  <si>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</si>
  <si>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</si>
  <si>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</si>
  <si>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</si>
  <si>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</si>
  <si>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</si>
  <si>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</si>
  <si>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</si>
  <si>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</si>
  <si>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</si>
  <si>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</si>
  <si>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</si>
  <si>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</si>
  <si>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</si>
  <si>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</si>
  <si>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</si>
  <si>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</si>
  <si>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</si>
  <si>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</si>
  <si>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</si>
  <si>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</si>
  <si>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</si>
  <si>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</si>
  <si>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</si>
  <si>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</si>
  <si>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</si>
  <si>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</si>
  <si>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</si>
  <si>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</si>
  <si>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</si>
  <si>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</si>
  <si>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</si>
  <si>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</si>
  <si>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</si>
  <si>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</si>
  <si>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</si>
  <si>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</si>
  <si>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</si>
  <si>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</si>
  <si>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</si>
  <si>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</si>
  <si>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</si>
  <si>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</si>
  <si>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</si>
  <si>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</si>
  <si>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</si>
  <si>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</si>
  <si>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</si>
  <si>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</si>
  <si>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</si>
  <si>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</si>
  <si>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</si>
  <si>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</si>
  <si>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</si>
  <si>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</si>
  <si>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</si>
  <si>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</si>
  <si>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</si>
  <si>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</si>
  <si>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</si>
  <si>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</si>
  <si>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</si>
  <si>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</si>
  <si>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</si>
  <si>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</si>
  <si>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</si>
  <si>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</si>
  <si>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</si>
  <si>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</si>
  <si>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</si>
  <si>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</si>
  <si>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</si>
  <si>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</si>
  <si>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</si>
  <si>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</si>
  <si>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</si>
  <si>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</si>
  <si>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</si>
  <si>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</si>
  <si>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</si>
  <si>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</si>
  <si>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</si>
  <si>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</si>
  <si>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</si>
  <si>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</si>
  <si>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</si>
  <si>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</si>
  <si>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</si>
  <si>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</si>
  <si>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</si>
  <si>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</si>
  <si>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</si>
  <si>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</si>
  <si>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</si>
  <si>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</si>
  <si>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</si>
  <si>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</si>
  <si>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</si>
  <si>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</si>
  <si>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</si>
  <si>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</si>
  <si>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</si>
  <si>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</si>
  <si>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</si>
  <si>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</si>
  <si>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</si>
  <si>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</si>
  <si>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</si>
  <si>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</si>
  <si>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</si>
  <si>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</si>
  <si>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</si>
  <si>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</si>
  <si>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</si>
  <si>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</si>
  <si>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</si>
  <si>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</si>
  <si>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</si>
  <si>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</si>
  <si>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</si>
  <si>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</si>
  <si>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</si>
  <si>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</si>
  <si>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</si>
  <si>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</si>
  <si>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</si>
  <si>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</si>
  <si>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</si>
  <si>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</si>
  <si>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</si>
  <si>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</si>
  <si>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</si>
  <si>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</si>
  <si>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</si>
  <si>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</si>
  <si>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</si>
  <si>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</si>
  <si>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</si>
  <si>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</si>
  <si>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</si>
  <si>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</si>
  <si>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</si>
  <si>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</si>
  <si>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</si>
  <si>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</si>
  <si>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</si>
  <si>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</si>
  <si>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</si>
  <si>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</si>
  <si>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</si>
  <si>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</si>
  <si>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</si>
  <si>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</si>
  <si>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</si>
  <si>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</si>
  <si>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</si>
  <si>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</si>
  <si>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</si>
  <si>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</si>
  <si>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</si>
  <si>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</si>
  <si>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</si>
  <si>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</si>
  <si>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</si>
  <si>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</si>
  <si>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</si>
  <si>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</si>
  <si>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</si>
  <si>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</si>
  <si>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</si>
  <si>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</si>
  <si>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</si>
  <si>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</si>
  <si>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</si>
  <si>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</si>
  <si>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</si>
  <si>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</si>
  <si>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</si>
  <si>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</si>
  <si>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</si>
  <si>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</si>
  <si>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</si>
  <si>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</si>
  <si>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</si>
  <si>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</si>
  <si>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</si>
  <si>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</si>
  <si>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</si>
  <si>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</si>
  <si>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</si>
  <si>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</si>
  <si>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</si>
  <si>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</si>
  <si>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</si>
  <si>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</si>
  <si>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</si>
  <si>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</si>
  <si>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</si>
  <si>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</si>
  <si>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</si>
  <si>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</si>
  <si>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</si>
  <si>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</si>
  <si>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</si>
  <si>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</si>
  <si>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</si>
  <si>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</si>
  <si>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</si>
  <si>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</si>
  <si>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</si>
  <si>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</si>
  <si>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</si>
  <si>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</si>
  <si>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</si>
  <si>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</si>
  <si>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</si>
  <si>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</si>
  <si>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</si>
  <si>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</si>
  <si>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</si>
  <si>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</si>
  <si>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</si>
  <si>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</si>
  <si>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</si>
  <si>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</si>
  <si>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</si>
  <si>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</si>
  <si>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</si>
  <si>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</si>
  <si>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</si>
  <si>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</si>
  <si>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</si>
  <si>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</si>
  <si>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</si>
  <si>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</si>
  <si>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</si>
  <si>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</si>
  <si>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</si>
  <si>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</si>
  <si>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</si>
  <si>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</si>
  <si>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</si>
  <si>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</si>
  <si>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</si>
  <si>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</si>
  <si>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</si>
  <si>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</si>
  <si>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</si>
  <si>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</si>
  <si>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</si>
  <si>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</si>
  <si>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</si>
  <si>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</si>
  <si>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</si>
  <si>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</si>
  <si>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</si>
  <si>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</si>
  <si>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</si>
  <si>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</si>
  <si>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</si>
  <si>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</si>
  <si>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</si>
  <si>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</si>
  <si>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</si>
  <si>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</si>
  <si>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</si>
  <si>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</si>
  <si>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</si>
  <si>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</si>
  <si>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</si>
  <si>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</si>
  <si>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</si>
  <si>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</si>
  <si>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</si>
  <si>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</si>
  <si>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</si>
  <si>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</si>
  <si>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</si>
  <si>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</si>
  <si>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</si>
  <si>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</si>
  <si>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</si>
  <si>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</si>
  <si>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</si>
  <si>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</si>
  <si>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</si>
  <si>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</si>
  <si>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</si>
  <si>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</si>
  <si>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</si>
  <si>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</si>
  <si>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</si>
  <si>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</si>
  <si>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</si>
  <si>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</si>
  <si>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</si>
  <si>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</si>
  <si>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</si>
  <si>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</si>
  <si>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</si>
  <si>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</si>
  <si>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</si>
  <si>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</si>
  <si>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</si>
  <si>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</si>
  <si>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</si>
  <si>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</si>
  <si>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</si>
  <si>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</si>
  <si>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</si>
  <si>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</si>
  <si>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</si>
  <si>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</si>
  <si>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</si>
  <si>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</si>
  <si>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</si>
  <si>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</si>
  <si>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</si>
  <si>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</si>
  <si>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</si>
  <si>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</si>
  <si>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</si>
  <si>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</si>
  <si>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</si>
  <si>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</si>
  <si>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</si>
  <si>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</si>
  <si>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</si>
  <si>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</si>
  <si>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</si>
  <si>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</si>
  <si>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</si>
  <si>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</si>
  <si>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</si>
  <si>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</si>
  <si>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</si>
  <si>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</si>
  <si>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</si>
  <si>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</si>
  <si>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</si>
  <si>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</si>
  <si>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</si>
  <si>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</si>
  <si>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</si>
  <si>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</si>
  <si>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</si>
  <si>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</si>
  <si>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</si>
  <si>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</si>
  <si>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</si>
  <si>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</si>
  <si>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</si>
  <si>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</si>
  <si>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</si>
  <si>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</si>
  <si>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</si>
  <si>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</si>
  <si>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</si>
  <si>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</si>
  <si>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</si>
  <si>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</si>
  <si>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</si>
  <si>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</si>
  <si>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</si>
  <si>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</si>
  <si>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</si>
  <si>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</si>
  <si>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</si>
  <si>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</si>
  <si>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</si>
  <si>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</si>
  <si>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</si>
  <si>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</si>
  <si>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</si>
  <si>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</si>
  <si>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</si>
  <si>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</si>
  <si>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</si>
  <si>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</si>
  <si>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</si>
  <si>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</si>
  <si>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</si>
  <si>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</si>
  <si>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</si>
  <si>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</si>
  <si>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</si>
  <si>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</si>
  <si>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</si>
  <si>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</si>
  <si>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</si>
  <si>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</si>
  <si>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</si>
  <si>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</si>
  <si>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</si>
  <si>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</si>
  <si>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</si>
  <si>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</si>
  <si>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</si>
  <si>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</si>
  <si>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</si>
  <si>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</si>
  <si>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</si>
  <si>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</si>
  <si>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</si>
  <si>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</si>
  <si>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</si>
  <si>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</si>
  <si>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</si>
  <si>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</si>
  <si>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</si>
  <si>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</si>
  <si>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</si>
  <si>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</si>
  <si>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</si>
  <si>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</si>
  <si>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</si>
  <si>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</si>
  <si>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</si>
  <si>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</si>
  <si>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</si>
  <si>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</si>
  <si>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</si>
  <si>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</si>
  <si>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</si>
  <si>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</si>
  <si>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</si>
  <si>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</si>
  <si>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</si>
  <si>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</si>
  <si>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</si>
  <si>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</si>
  <si>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</si>
  <si>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</si>
  <si>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</si>
  <si>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</si>
  <si>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</si>
  <si>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</si>
  <si>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</si>
  <si>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</si>
  <si>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</si>
  <si>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</si>
  <si>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</si>
  <si>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</si>
  <si>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</si>
  <si>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</si>
  <si>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</si>
  <si>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</si>
  <si>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</si>
  <si>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</si>
  <si>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</si>
  <si>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</si>
  <si>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</si>
  <si>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</si>
  <si>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</si>
  <si>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</si>
  <si>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</si>
  <si>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</si>
  <si>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</si>
  <si>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</si>
  <si>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</si>
  <si>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</si>
  <si>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</si>
  <si>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</si>
  <si>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</si>
  <si>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</si>
  <si>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</si>
  <si>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</si>
  <si>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</si>
  <si>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</si>
  <si>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</si>
  <si>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</si>
  <si>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</si>
  <si>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</si>
  <si>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</si>
  <si>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</si>
  <si>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</si>
  <si>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</si>
  <si>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</si>
  <si>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</si>
  <si>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</si>
  <si>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</si>
  <si>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</si>
  <si>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</si>
  <si>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</si>
  <si>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</si>
  <si>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</si>
  <si>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</si>
  <si>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</si>
  <si>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</si>
  <si>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</si>
  <si>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</si>
  <si>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</si>
  <si>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</si>
  <si>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</si>
  <si>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</si>
  <si>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</si>
  <si>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</si>
  <si>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</si>
  <si>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</si>
  <si>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</si>
  <si>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</si>
  <si>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</si>
  <si>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</si>
  <si>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</si>
  <si>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</si>
  <si>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</si>
  <si>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</si>
  <si>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</si>
  <si>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</si>
  <si>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</si>
  <si>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</si>
  <si>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</si>
  <si>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</si>
  <si>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</si>
  <si>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</si>
  <si>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</si>
  <si>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</si>
  <si>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</si>
  <si>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</si>
  <si>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</si>
  <si>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</si>
  <si>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</si>
  <si>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</si>
  <si>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</si>
  <si>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</si>
  <si>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</si>
  <si>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</si>
  <si>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</si>
  <si>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</si>
  <si>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</si>
  <si>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</si>
  <si>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</si>
  <si>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</si>
  <si>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</si>
  <si>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</si>
  <si>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</si>
  <si>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</si>
  <si>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</si>
  <si>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</si>
  <si>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</si>
  <si>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</si>
  <si>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</si>
  <si>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</si>
  <si>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</si>
  <si>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</si>
  <si>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</si>
  <si>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</si>
  <si>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</si>
  <si>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</si>
  <si>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</si>
  <si>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</si>
  <si>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</si>
  <si>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</si>
  <si>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</si>
  <si>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</si>
  <si>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</si>
  <si>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</si>
  <si>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</si>
  <si>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</si>
  <si>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</si>
  <si>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</si>
  <si>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</si>
  <si>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</si>
  <si>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</si>
  <si>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</si>
  <si>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</si>
  <si>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</si>
  <si>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</si>
  <si>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</si>
  <si>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</si>
  <si>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</si>
  <si>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</si>
  <si>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</si>
  <si>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</si>
  <si>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</si>
  <si>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</si>
  <si>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</si>
  <si>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</si>
  <si>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</si>
  <si>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</si>
  <si>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</si>
  <si>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</si>
  <si>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</si>
  <si>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</si>
  <si>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</si>
  <si>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</si>
  <si>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</si>
  <si>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</si>
  <si>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</si>
  <si>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</si>
  <si>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</si>
  <si>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</si>
  <si>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</si>
  <si>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</si>
  <si>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</si>
  <si>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</si>
  <si>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</si>
  <si>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</si>
  <si>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</si>
  <si>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</si>
  <si>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</si>
  <si>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</si>
  <si>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</si>
  <si>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</si>
  <si>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</si>
  <si>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</si>
  <si>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</si>
  <si>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</si>
  <si>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</si>
  <si>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</si>
  <si>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</si>
  <si>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</si>
  <si>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</si>
  <si>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</si>
  <si>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</si>
  <si>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</si>
  <si>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</si>
  <si>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</si>
  <si>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</si>
  <si>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</si>
  <si>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</si>
  <si>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</si>
  <si>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</si>
  <si>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</si>
  <si>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</si>
  <si>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</si>
  <si>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</si>
  <si>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</si>
  <si>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</si>
  <si>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</si>
  <si>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</si>
  <si>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</si>
  <si>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</si>
  <si>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</si>
  <si>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</si>
  <si>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</si>
  <si>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</si>
  <si>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</si>
  <si>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</si>
  <si>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</si>
  <si>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</si>
  <si>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</si>
  <si>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</si>
  <si>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</si>
  <si>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</si>
  <si>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</si>
  <si>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</si>
  <si>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</si>
  <si>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</si>
  <si>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</si>
  <si>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</si>
  <si>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</si>
  <si>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</si>
  <si>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</si>
  <si>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</si>
  <si>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</si>
  <si>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</si>
  <si>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</si>
  <si>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</si>
  <si>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</si>
  <si>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</si>
  <si>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</si>
  <si>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</si>
  <si>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</si>
  <si>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</si>
  <si>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</si>
  <si>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</si>
  <si>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</si>
  <si>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</si>
  <si>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</si>
  <si>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</si>
  <si>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</si>
  <si>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</si>
  <si>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</si>
  <si>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</si>
  <si>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</si>
  <si>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</si>
  <si>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</si>
  <si>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</si>
  <si>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</si>
  <si>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</si>
  <si>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</si>
  <si>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</si>
  <si>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</si>
  <si>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</si>
  <si>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</si>
  <si>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</si>
  <si>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</si>
  <si>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</si>
  <si>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</si>
  <si>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</si>
  <si>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</si>
  <si>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</si>
  <si>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</si>
  <si>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</si>
  <si>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</si>
  <si>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</si>
  <si>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</si>
  <si>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</si>
  <si>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</si>
  <si>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</si>
  <si>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</si>
  <si>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</si>
  <si>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</si>
  <si>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</si>
  <si>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</si>
  <si>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</si>
  <si>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</si>
  <si>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</si>
  <si>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</si>
  <si>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</si>
  <si>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</si>
  <si>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</si>
  <si>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</si>
  <si>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</si>
  <si>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</si>
  <si>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</si>
  <si>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</si>
  <si>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</si>
  <si>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</si>
  <si>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</si>
  <si>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</si>
  <si>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</si>
  <si>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</si>
  <si>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</si>
  <si>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</si>
  <si>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</si>
  <si>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</si>
  <si>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</si>
  <si>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</si>
  <si>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</si>
  <si>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</si>
  <si>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</si>
  <si>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</si>
  <si>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</si>
  <si>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</si>
  <si>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</si>
  <si>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</si>
  <si>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</si>
  <si>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</si>
  <si>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</si>
  <si>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</si>
  <si>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</si>
  <si>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</si>
  <si>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</si>
  <si>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</si>
  <si>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</si>
  <si>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</si>
  <si>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</si>
  <si>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</si>
  <si>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</si>
  <si>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</si>
  <si>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</si>
  <si>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</si>
  <si>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</si>
  <si>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</si>
  <si>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</si>
  <si>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</si>
  <si>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</si>
  <si>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</si>
  <si>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</si>
  <si>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</si>
  <si>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</si>
  <si>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</si>
  <si>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</si>
  <si>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</si>
  <si>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</si>
  <si>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</si>
  <si>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</si>
  <si>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</si>
  <si>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</si>
  <si>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</si>
  <si>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</si>
  <si>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</si>
  <si>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</si>
  <si>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</si>
  <si>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</si>
  <si>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</si>
  <si>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</si>
  <si>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</si>
  <si>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</si>
  <si>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</si>
  <si>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</si>
  <si>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</si>
  <si>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</si>
  <si>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</si>
  <si>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</si>
  <si>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</si>
  <si>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</si>
  <si>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</si>
  <si>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</si>
  <si>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</si>
  <si>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</si>
  <si>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</si>
  <si>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</si>
  <si>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</si>
  <si>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</si>
  <si>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</si>
  <si>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</si>
  <si>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</si>
  <si>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</si>
  <si>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</si>
  <si>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</si>
  <si>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</si>
  <si>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</si>
  <si>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</si>
  <si>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</si>
  <si>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</si>
  <si>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</si>
  <si>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</si>
  <si>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</si>
  <si>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</si>
  <si>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</si>
  <si>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</si>
  <si>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</si>
  <si>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</si>
  <si>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</si>
  <si>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</si>
  <si>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</si>
  <si>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</si>
  <si>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</si>
  <si>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</si>
  <si>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</si>
  <si>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</si>
  <si>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</si>
  <si>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</si>
  <si>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</si>
  <si>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</si>
  <si>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</si>
  <si>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</si>
  <si>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</si>
  <si>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</si>
  <si>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</si>
  <si>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</si>
  <si>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</si>
  <si>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</si>
  <si>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</si>
  <si>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</si>
  <si>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</si>
  <si>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</si>
  <si>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</si>
  <si>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</si>
  <si>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</si>
  <si>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</si>
  <si>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</si>
  <si>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</si>
  <si>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</si>
  <si>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</si>
  <si>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</si>
  <si>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</si>
  <si>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</si>
  <si>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</si>
  <si>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</si>
  <si>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</si>
  <si>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</si>
  <si>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</si>
  <si>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</si>
  <si>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</si>
  <si>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</si>
  <si>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</si>
  <si>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</si>
  <si>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</si>
  <si>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</si>
  <si>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</si>
  <si>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</si>
  <si>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</si>
  <si>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</si>
  <si>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</si>
  <si>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</si>
  <si>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</si>
  <si>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</si>
  <si>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</si>
  <si>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</si>
  <si>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</si>
  <si>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</si>
  <si>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</si>
  <si>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</si>
  <si>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</si>
  <si>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</si>
  <si>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</si>
  <si>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</si>
  <si>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</si>
  <si>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</si>
  <si>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</si>
  <si>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</si>
  <si>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</si>
  <si>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</si>
  <si>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</si>
  <si>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</si>
  <si>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</si>
  <si>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</si>
  <si>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</si>
  <si>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</si>
  <si>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</si>
  <si>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</si>
  <si>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</si>
  <si>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</si>
  <si>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</si>
  <si>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</si>
  <si>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</si>
  <si>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</si>
  <si>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</si>
  <si>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</si>
  <si>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</si>
  <si>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</si>
  <si>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</si>
  <si>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</si>
  <si>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</si>
  <si>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</si>
  <si>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</si>
  <si>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</si>
  <si>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</si>
  <si>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</si>
  <si>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</si>
  <si>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</si>
  <si>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</si>
  <si>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</si>
  <si>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</si>
  <si>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</si>
  <si>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</si>
  <si>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</si>
  <si>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</si>
  <si>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</si>
  <si>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</si>
  <si>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</si>
  <si>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</si>
  <si>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</si>
  <si>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</si>
  <si>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</si>
  <si>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</si>
  <si>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</si>
  <si>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</si>
  <si>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</si>
  <si>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</si>
  <si>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</si>
  <si>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</si>
  <si>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</si>
  <si>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</si>
  <si>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</si>
  <si>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</si>
  <si>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</si>
  <si>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</si>
  <si>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</si>
  <si>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</si>
  <si>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</si>
  <si>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</si>
  <si>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</si>
  <si>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</si>
  <si>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</si>
  <si>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</si>
  <si>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</si>
  <si>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</si>
  <si>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</si>
  <si>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</si>
  <si>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</si>
  <si>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</si>
  <si>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</si>
  <si>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</si>
  <si>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</si>
  <si>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</si>
  <si>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</si>
  <si>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</si>
  <si>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</si>
  <si>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</si>
  <si>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</si>
  <si>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</si>
  <si>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</si>
  <si>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</si>
  <si>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</si>
  <si>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</si>
  <si>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</si>
  <si>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</si>
  <si>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</si>
  <si>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</si>
  <si>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</si>
  <si>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</si>
  <si>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</si>
  <si>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</si>
  <si>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</si>
  <si>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</si>
  <si>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</si>
  <si>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</si>
  <si>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</si>
  <si>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</si>
  <si>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</si>
  <si>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</si>
  <si>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</si>
  <si>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</si>
  <si>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</si>
  <si>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</si>
  <si>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</si>
  <si>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</si>
  <si>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</si>
  <si>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</si>
  <si>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</si>
  <si>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</si>
  <si>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</si>
  <si>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</si>
  <si>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</si>
  <si>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</si>
  <si>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</si>
  <si>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</si>
  <si>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</si>
  <si>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</si>
  <si>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</si>
  <si>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</si>
  <si>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</si>
  <si>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</si>
  <si>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</si>
  <si>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</si>
  <si>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</si>
  <si>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</si>
  <si>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</si>
  <si>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</si>
  <si>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</si>
  <si>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</si>
  <si>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</si>
  <si>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</si>
  <si>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</si>
  <si>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</si>
  <si>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</si>
  <si>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</si>
  <si>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</si>
  <si>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</si>
  <si>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</si>
  <si>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</si>
  <si>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</si>
  <si>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</si>
  <si>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</si>
  <si>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</si>
  <si>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</si>
  <si>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</si>
  <si>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</si>
  <si>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</si>
  <si>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</si>
  <si>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</si>
  <si>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</si>
  <si>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</si>
  <si>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</si>
  <si>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</si>
  <si>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</si>
  <si>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</si>
  <si>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</si>
  <si>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</si>
  <si>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</si>
  <si>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</si>
  <si>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</si>
  <si>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</si>
  <si>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</si>
  <si>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</si>
  <si>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</si>
  <si>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</si>
  <si>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</si>
  <si>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</si>
  <si>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</si>
  <si>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</si>
  <si>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</si>
  <si>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</si>
  <si>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</si>
  <si>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</si>
  <si>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</si>
  <si>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</si>
  <si>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</si>
  <si>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</si>
  <si>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</si>
  <si>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</si>
  <si>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</si>
  <si>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</si>
  <si>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</si>
  <si>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</si>
  <si>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</si>
  <si>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</si>
  <si>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</si>
  <si>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</si>
  <si>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</si>
  <si>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</si>
  <si>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</si>
  <si>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</si>
  <si>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</si>
  <si>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</si>
  <si>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</si>
  <si>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</si>
  <si>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</si>
  <si>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</si>
  <si>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</si>
  <si>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</si>
  <si>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</si>
  <si>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</si>
  <si>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</si>
  <si>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</si>
  <si>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</si>
  <si>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</si>
  <si>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</si>
  <si>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</si>
  <si>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</si>
  <si>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</si>
  <si>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</si>
  <si>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</si>
  <si>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</si>
  <si>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</si>
  <si>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</si>
  <si>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</si>
  <si>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</si>
  <si>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</si>
  <si>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</si>
  <si>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</si>
  <si>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</si>
  <si>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</si>
  <si>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</si>
  <si>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</si>
  <si>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</si>
  <si>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</si>
  <si>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</si>
  <si>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</si>
  <si>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</si>
  <si>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</si>
  <si>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</si>
  <si>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</si>
  <si>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</si>
  <si>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</si>
  <si>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</si>
  <si>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</si>
  <si>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</si>
  <si>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</si>
  <si>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</si>
  <si>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</si>
  <si>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</si>
  <si>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</si>
  <si>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</si>
  <si>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</si>
  <si>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</si>
  <si>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</si>
  <si>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</si>
  <si>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</si>
  <si>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</si>
  <si>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</si>
  <si>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</si>
  <si>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</si>
  <si>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</si>
  <si>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</si>
  <si>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</si>
  <si>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</si>
  <si>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</si>
  <si>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</si>
  <si>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</si>
  <si>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</si>
  <si>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</si>
  <si>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</si>
  <si>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</si>
  <si>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</si>
  <si>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</si>
  <si>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</si>
  <si>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</si>
  <si>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</si>
  <si>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</si>
  <si>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</si>
  <si>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</si>
  <si>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</si>
  <si>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</si>
  <si>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</si>
  <si>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</si>
  <si>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</si>
  <si>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</si>
  <si>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</si>
  <si>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</si>
  <si>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</si>
  <si>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</si>
  <si>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</si>
  <si>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</si>
  <si>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</si>
  <si>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</si>
  <si>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</si>
  <si>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</si>
  <si>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</si>
  <si>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</si>
  <si>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</si>
  <si>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</si>
  <si>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</si>
  <si>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</si>
  <si>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</si>
  <si>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</si>
  <si>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</si>
  <si>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</si>
  <si>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</si>
  <si>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</si>
  <si>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</si>
  <si>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</si>
  <si>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</si>
  <si>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</si>
  <si>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</si>
  <si>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</si>
  <si>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</si>
  <si>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</si>
  <si>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</si>
  <si>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</si>
  <si>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</si>
  <si>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</si>
  <si>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</si>
  <si>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</si>
  <si>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</si>
  <si>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</si>
  <si>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</si>
  <si>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</si>
  <si>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</si>
  <si>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</si>
  <si>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</si>
  <si>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</si>
  <si>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</si>
  <si>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</si>
  <si>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</si>
  <si>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</si>
  <si>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</si>
  <si>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</si>
  <si>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</si>
  <si>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</si>
  <si>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</si>
  <si>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</si>
  <si>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</si>
  <si>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</si>
  <si>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</si>
  <si>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</si>
  <si>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</si>
  <si>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</si>
  <si>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</si>
  <si>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</si>
  <si>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</si>
  <si>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</si>
  <si>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</si>
  <si>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</si>
  <si>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</si>
  <si>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</si>
  <si>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</si>
  <si>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</si>
  <si>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</si>
  <si>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</si>
  <si>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</si>
  <si>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</si>
  <si>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</si>
  <si>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</si>
  <si>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</si>
  <si>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</si>
  <si>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</si>
  <si>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</si>
  <si>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</si>
  <si>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</si>
  <si>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</si>
  <si>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</si>
  <si>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</si>
  <si>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</si>
  <si>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</si>
  <si>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</si>
  <si>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</si>
  <si>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</si>
  <si>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</si>
  <si>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</si>
  <si>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</si>
  <si>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</si>
  <si>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</si>
  <si>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</si>
  <si>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</si>
  <si>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</si>
  <si>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</si>
  <si>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</si>
  <si>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</si>
  <si>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</si>
  <si>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</si>
  <si>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</si>
  <si>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</si>
  <si>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</si>
  <si>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</si>
  <si>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</si>
  <si>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</si>
  <si>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</si>
  <si>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</si>
  <si>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</si>
  <si>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</si>
  <si>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</si>
  <si>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</si>
  <si>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</si>
  <si>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</si>
  <si>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</si>
  <si>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</si>
  <si>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</si>
  <si>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</si>
  <si>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</si>
  <si>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</si>
  <si>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</si>
  <si>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</si>
  <si>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</si>
  <si>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</si>
  <si>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</si>
  <si>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</si>
  <si>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</si>
  <si>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</si>
  <si>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</si>
  <si>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</si>
  <si>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</si>
  <si>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</si>
  <si>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</si>
  <si>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</si>
  <si>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</si>
  <si>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</si>
  <si>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</si>
  <si>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</si>
  <si>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</si>
  <si>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</si>
  <si>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</si>
  <si>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</si>
  <si>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</si>
  <si>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</si>
  <si>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</si>
  <si>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</si>
  <si>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</si>
  <si>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</si>
  <si>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</si>
  <si>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</si>
  <si>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</si>
  <si>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</si>
  <si>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</si>
  <si>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</si>
  <si>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</si>
  <si>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</si>
  <si>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</si>
  <si>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</si>
  <si>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</si>
  <si>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</si>
  <si>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</si>
  <si>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</si>
  <si>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</si>
  <si>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</si>
  <si>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</si>
  <si>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</si>
  <si>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</si>
  <si>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</si>
  <si>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</si>
  <si>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</si>
  <si>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</si>
  <si>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</si>
  <si>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</si>
  <si>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</si>
  <si>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</si>
  <si>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</si>
  <si>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</si>
  <si>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</si>
  <si>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</si>
  <si>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</si>
  <si>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</si>
  <si>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</si>
  <si>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</si>
  <si>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</si>
  <si>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</si>
  <si>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</si>
  <si>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</si>
  <si>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</si>
  <si>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</si>
  <si>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</si>
  <si>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</si>
  <si>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</si>
  <si>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</si>
  <si>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</si>
  <si>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</si>
  <si>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</si>
  <si>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</si>
  <si>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</si>
  <si>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</si>
  <si>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</si>
  <si>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</si>
  <si>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</si>
  <si>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</si>
  <si>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</si>
  <si>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</si>
  <si>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</si>
  <si>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</si>
  <si>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</si>
  <si>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</si>
  <si>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</si>
  <si>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</si>
  <si>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</si>
  <si>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</si>
  <si>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</si>
  <si>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</si>
  <si>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</si>
  <si>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</si>
  <si>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</si>
  <si>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</si>
  <si>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</si>
  <si>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</si>
  <si>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</si>
  <si>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</si>
  <si>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</si>
  <si>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</si>
  <si>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</si>
  <si>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</si>
  <si>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</si>
  <si>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</si>
  <si>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</si>
  <si>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</si>
  <si>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</si>
  <si>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</si>
  <si>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</si>
  <si>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</si>
  <si>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</si>
  <si>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</si>
  <si>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</si>
  <si>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</si>
  <si>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</si>
  <si>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</si>
  <si>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</si>
  <si>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</si>
  <si>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</si>
  <si>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</si>
  <si>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</si>
  <si>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</si>
  <si>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</si>
  <si>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</si>
  <si>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</si>
  <si>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</si>
  <si>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</si>
  <si>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</si>
  <si>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</si>
  <si>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</si>
  <si>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</si>
  <si>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</si>
  <si>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</si>
  <si>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</si>
  <si>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</si>
  <si>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</si>
  <si>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</si>
  <si>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</si>
  <si>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</si>
  <si>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</si>
  <si>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</si>
  <si>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</si>
  <si>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</si>
  <si>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</si>
  <si>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</si>
  <si>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</si>
  <si>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</si>
  <si>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</si>
  <si>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</si>
  <si>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</si>
  <si>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</si>
  <si>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</si>
  <si>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</si>
  <si>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</si>
  <si>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</si>
  <si>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</si>
  <si>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</si>
  <si>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</si>
  <si>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</si>
  <si>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</si>
  <si>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</si>
  <si>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</si>
  <si>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</si>
  <si>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</si>
  <si>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</si>
  <si>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</si>
  <si>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</si>
  <si>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</si>
  <si>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</si>
  <si>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</si>
  <si>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</si>
  <si>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</si>
  <si>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</si>
  <si>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</si>
  <si>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</si>
  <si>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</si>
  <si>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</si>
  <si>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</si>
  <si>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</si>
  <si>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</si>
  <si>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</si>
  <si>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</si>
  <si>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</si>
  <si>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</si>
  <si>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</si>
  <si>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</si>
  <si>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</si>
  <si>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</si>
  <si>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</si>
  <si>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</si>
  <si>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</si>
  <si>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</si>
  <si>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</si>
  <si>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</si>
  <si>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</si>
  <si>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</si>
  <si>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</si>
  <si>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</si>
  <si>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</si>
  <si>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</si>
  <si>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</si>
  <si>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</si>
  <si>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</si>
  <si>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</si>
  <si>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</si>
  <si>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</si>
  <si>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</si>
  <si>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</si>
  <si>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</si>
  <si>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</si>
  <si>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</si>
  <si>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</si>
  <si>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</si>
  <si>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</si>
  <si>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</si>
  <si>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</si>
  <si>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</si>
  <si>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</si>
  <si>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</si>
  <si>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</si>
  <si>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</si>
  <si>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</si>
  <si>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</si>
  <si>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</si>
  <si>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</si>
  <si>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</si>
  <si>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</si>
  <si>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</si>
  <si>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</si>
  <si>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</si>
  <si>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</si>
  <si>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</si>
  <si>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</si>
  <si>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</si>
  <si>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</si>
  <si>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</si>
  <si>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</si>
  <si>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</si>
  <si>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</si>
  <si>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</si>
  <si>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</si>
  <si>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</si>
  <si>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</si>
  <si>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</si>
  <si>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</si>
  <si>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</si>
  <si>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</si>
  <si>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</si>
  <si>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</si>
  <si>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</si>
  <si>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</si>
  <si>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</si>
  <si>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</si>
  <si>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</si>
  <si>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</si>
  <si>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</si>
  <si>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</si>
  <si>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</si>
  <si>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</si>
  <si>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</si>
  <si>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</si>
  <si>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</si>
  <si>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</si>
  <si>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</si>
  <si>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</si>
  <si>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</si>
  <si>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</si>
  <si>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</si>
  <si>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</si>
  <si>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</si>
  <si>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</si>
  <si>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</si>
  <si>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</si>
  <si>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</si>
  <si>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</si>
  <si>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</si>
  <si>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</si>
  <si>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</si>
  <si>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</si>
  <si>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</si>
  <si>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</si>
  <si>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</si>
  <si>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</si>
  <si>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</si>
  <si>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</si>
  <si>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</si>
  <si>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</si>
  <si>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</si>
  <si>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</si>
  <si>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</si>
  <si>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</si>
  <si>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</si>
  <si>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</si>
  <si>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</si>
  <si>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</si>
  <si>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</si>
  <si>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</si>
  <si>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</si>
  <si>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</si>
  <si>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</si>
  <si>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</si>
  <si>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</si>
  <si>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</si>
  <si>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</si>
  <si>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</si>
  <si>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</si>
  <si>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</si>
  <si>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</si>
  <si>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</si>
  <si>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</si>
  <si>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</si>
  <si>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</si>
  <si>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</si>
  <si>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</si>
  <si>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</si>
  <si>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</si>
  <si>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</si>
  <si>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</si>
  <si>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</si>
  <si>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</si>
  <si>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</si>
  <si>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</si>
  <si>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</si>
  <si>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</si>
  <si>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</si>
  <si>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</si>
  <si>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</si>
  <si>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</si>
  <si>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</si>
  <si>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</si>
  <si>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</si>
  <si>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</si>
  <si>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</si>
  <si>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</si>
  <si>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</si>
  <si>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</si>
  <si>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</si>
  <si>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</si>
  <si>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</si>
  <si>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</si>
  <si>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</si>
  <si>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</si>
  <si>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</si>
  <si>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</si>
  <si>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</si>
  <si>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</si>
  <si>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</si>
  <si>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</si>
  <si>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</si>
  <si>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</si>
  <si>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</si>
  <si>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</si>
  <si>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</si>
  <si>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</si>
  <si>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</si>
  <si>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</si>
  <si>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</si>
  <si>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</si>
  <si>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</si>
  <si>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</si>
  <si>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</si>
  <si>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</si>
  <si>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</si>
  <si>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</si>
  <si>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</si>
  <si>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</si>
  <si>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</si>
  <si>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</si>
  <si>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</si>
  <si>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</si>
  <si>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</si>
  <si>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</si>
  <si>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</si>
  <si>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</si>
  <si>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</si>
  <si>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</si>
  <si>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</si>
  <si>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</si>
  <si>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</si>
  <si>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</si>
  <si>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</si>
  <si>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</si>
  <si>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</si>
  <si>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</si>
  <si>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</si>
  <si>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</si>
  <si>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</si>
  <si>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</si>
  <si>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</si>
  <si>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</si>
  <si>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</si>
  <si>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</si>
  <si>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</si>
  <si>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</si>
  <si>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</si>
  <si>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</si>
  <si>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</si>
  <si>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</si>
  <si>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</si>
  <si>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</si>
  <si>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</si>
  <si>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</si>
  <si>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</si>
  <si>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</si>
  <si>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</si>
  <si>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</si>
  <si>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</si>
  <si>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</si>
  <si>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</si>
  <si>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</si>
  <si>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</si>
  <si>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</si>
  <si>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</si>
  <si>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</si>
  <si>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</si>
  <si>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</si>
  <si>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</si>
  <si>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</si>
  <si>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</si>
  <si>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</si>
  <si>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</si>
  <si>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</si>
  <si>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</si>
  <si>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</si>
  <si>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</si>
  <si>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</si>
  <si>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</si>
  <si>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</si>
  <si>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</si>
  <si>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</si>
  <si>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</si>
  <si>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</si>
  <si>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</si>
  <si>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</si>
  <si>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</si>
  <si>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</si>
  <si>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</si>
  <si>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</si>
  <si>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</si>
  <si>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</si>
  <si>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</si>
  <si>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</si>
  <si>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</si>
  <si>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</si>
  <si>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</si>
  <si>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</si>
  <si>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</si>
  <si>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</si>
  <si>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</si>
  <si>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</si>
  <si>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</si>
  <si>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</si>
  <si>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</si>
  <si>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</si>
  <si>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</si>
  <si>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</si>
  <si>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</si>
  <si>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</si>
  <si>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</si>
  <si>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</si>
  <si>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</si>
  <si>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</si>
  <si>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</si>
  <si>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</si>
  <si>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</si>
  <si>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</si>
  <si>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</si>
  <si>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</si>
  <si>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</si>
  <si>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</si>
  <si>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</si>
  <si>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</si>
  <si>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</si>
  <si>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</si>
  <si>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</si>
  <si>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</si>
  <si>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</si>
  <si>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</si>
  <si>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</si>
  <si>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</si>
  <si>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</si>
  <si>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</si>
  <si>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</si>
  <si>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</si>
  <si>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</si>
  <si>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</si>
  <si>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</si>
  <si>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</si>
  <si>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</si>
  <si>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</si>
  <si>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</si>
  <si>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</si>
  <si>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</si>
  <si>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</si>
  <si>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</si>
  <si>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</si>
  <si>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</si>
  <si>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</si>
  <si>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</si>
  <si>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</si>
  <si>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</si>
  <si>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</si>
  <si>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</si>
  <si>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</si>
  <si>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</si>
  <si>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</si>
  <si>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</si>
  <si>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</si>
  <si>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</si>
  <si>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</si>
  <si>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</si>
  <si>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</si>
  <si>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</si>
  <si>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</si>
  <si>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</si>
  <si>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</si>
  <si>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</si>
  <si>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</si>
  <si>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</si>
  <si>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</si>
  <si>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</si>
  <si>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</si>
  <si>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</si>
  <si>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</si>
  <si>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</si>
  <si>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</si>
  <si>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</si>
  <si>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</si>
  <si>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</si>
  <si>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</si>
  <si>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</si>
  <si>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</si>
  <si>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</si>
  <si>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</si>
  <si>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</si>
  <si>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</si>
  <si>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</si>
  <si>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</si>
  <si>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</si>
  <si>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</si>
  <si>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</si>
  <si>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</si>
  <si>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</si>
  <si>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</si>
  <si>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</si>
  <si>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</si>
  <si>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</si>
  <si>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</si>
  <si>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</si>
  <si>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</si>
  <si>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</si>
  <si>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</si>
  <si>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</si>
  <si>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</si>
  <si>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</si>
  <si>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</si>
  <si>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</si>
  <si>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</si>
  <si>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</si>
  <si>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</si>
  <si>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</si>
  <si>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</si>
  <si>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</si>
  <si>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</si>
  <si>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</si>
  <si>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</si>
  <si>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</si>
  <si>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</si>
  <si>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</si>
  <si>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</si>
  <si>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</si>
  <si>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</si>
  <si>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</si>
  <si>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</si>
  <si>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</si>
  <si>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</si>
  <si>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</si>
  <si>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</si>
  <si>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</si>
  <si>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</si>
  <si>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</si>
  <si>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</si>
  <si>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</si>
  <si>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</si>
  <si>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</si>
  <si>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</si>
  <si>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</si>
  <si>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</si>
  <si>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</si>
  <si>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</si>
  <si>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</si>
  <si>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</si>
  <si>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</si>
  <si>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</si>
  <si>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</si>
  <si>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</si>
  <si>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</si>
  <si>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</si>
  <si>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</si>
  <si>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</si>
  <si>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</si>
  <si>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</si>
  <si>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</si>
  <si>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</si>
  <si>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</si>
  <si>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</si>
  <si>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</si>
  <si>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</si>
  <si>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</si>
  <si>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</si>
  <si>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</si>
  <si>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</si>
  <si>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</si>
  <si>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</si>
  <si>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</si>
  <si>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</si>
  <si>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</si>
  <si>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</si>
  <si>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</si>
  <si>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</si>
  <si>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</si>
  <si>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</si>
  <si>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</si>
  <si>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</si>
  <si>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</si>
  <si>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</si>
  <si>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</si>
  <si>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</si>
  <si>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</si>
  <si>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</si>
  <si>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</si>
  <si>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</si>
  <si>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</si>
  <si>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</si>
  <si>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</si>
  <si>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</si>
  <si>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</si>
  <si>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</si>
  <si>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</si>
  <si>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</si>
  <si>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</si>
  <si>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</si>
  <si>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</si>
  <si>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</si>
  <si>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</si>
  <si>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</si>
  <si>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</si>
  <si>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</si>
  <si>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</si>
  <si>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</si>
  <si>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</si>
  <si>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</si>
  <si>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</si>
  <si>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</si>
  <si>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</si>
  <si>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</si>
  <si>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</si>
  <si>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</si>
  <si>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</si>
  <si>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</si>
  <si>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</si>
  <si>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</si>
  <si>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</si>
  <si>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</si>
  <si>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</si>
  <si>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</si>
  <si>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</si>
  <si>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</si>
  <si>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</si>
  <si>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</si>
  <si>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</si>
  <si>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</si>
  <si>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</si>
  <si>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</si>
  <si>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</si>
  <si>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</si>
  <si>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</si>
  <si>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</si>
  <si>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</si>
  <si>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</si>
  <si>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</si>
  <si>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</si>
  <si>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</si>
  <si>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</si>
  <si>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</si>
  <si>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</si>
  <si>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</si>
  <si>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</si>
  <si>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</si>
  <si>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</si>
  <si>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</si>
  <si>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</si>
  <si>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</si>
  <si>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</si>
  <si>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</si>
  <si>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</si>
  <si>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</si>
  <si>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</si>
  <si>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</si>
  <si>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</si>
  <si>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</si>
  <si>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</si>
  <si>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</si>
  <si>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</si>
  <si>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</si>
  <si>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</si>
  <si>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</si>
  <si>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</si>
  <si>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</si>
  <si>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</si>
  <si>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</si>
  <si>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</si>
  <si>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</si>
  <si>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</si>
  <si>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</si>
  <si>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</si>
  <si>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</si>
  <si>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</si>
  <si>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</si>
  <si>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</si>
  <si>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</si>
  <si>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</si>
  <si>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</si>
  <si>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</si>
  <si>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</si>
  <si>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</si>
  <si>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</si>
  <si>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</si>
  <si>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</si>
  <si>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</si>
  <si>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</si>
  <si>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</si>
  <si>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</si>
  <si>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</si>
  <si>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</si>
  <si>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</si>
  <si>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</si>
  <si>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</si>
  <si>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</si>
  <si>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</si>
  <si>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</si>
  <si>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</si>
  <si>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</si>
  <si>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</si>
  <si>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</si>
  <si>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</si>
  <si>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</si>
  <si>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</si>
  <si>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</si>
  <si>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</si>
  <si>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</si>
  <si>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</si>
  <si>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</si>
  <si>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</si>
  <si>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</si>
  <si>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</si>
  <si>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</si>
  <si>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</si>
  <si>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</si>
  <si>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</si>
  <si>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</si>
  <si>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</si>
  <si>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</si>
  <si>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</si>
  <si>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</si>
  <si>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</si>
  <si>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</si>
  <si>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</si>
  <si>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</si>
  <si>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</si>
  <si>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</si>
  <si>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</si>
  <si>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</si>
  <si>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</si>
  <si>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</si>
  <si>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</si>
  <si>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</si>
  <si>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</si>
  <si>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</si>
  <si>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</si>
  <si>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</si>
  <si>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</si>
  <si>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</si>
  <si>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</si>
  <si>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</si>
  <si>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</si>
  <si>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</si>
  <si>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</si>
  <si>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</si>
  <si>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</si>
  <si>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</si>
  <si>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</si>
  <si>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</si>
  <si>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</si>
  <si>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</si>
  <si>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</si>
  <si>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</si>
  <si>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</si>
  <si>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</si>
  <si>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</si>
  <si>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</si>
  <si>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</si>
  <si>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</si>
  <si>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</si>
  <si>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</si>
  <si>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</si>
  <si>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</si>
  <si>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</si>
  <si>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</si>
  <si>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</si>
  <si>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</si>
  <si>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</si>
  <si>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</si>
  <si>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</si>
  <si>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</si>
  <si>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</si>
  <si>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</si>
  <si>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</si>
  <si>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</si>
  <si>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</si>
  <si>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</si>
  <si>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</si>
  <si>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</si>
  <si>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</si>
  <si>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</si>
  <si>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</si>
  <si>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</si>
  <si>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</si>
  <si>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</si>
  <si>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</si>
  <si>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</si>
  <si>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</si>
  <si>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</si>
  <si>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</si>
  <si>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</si>
  <si>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</si>
  <si>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</si>
  <si>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</si>
  <si>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</si>
  <si>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</si>
  <si>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</si>
  <si>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</si>
  <si>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</si>
  <si>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</si>
  <si>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</si>
  <si>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</si>
  <si>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</si>
  <si>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</si>
  <si>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</si>
  <si>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</si>
  <si>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</si>
  <si>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</si>
  <si>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</si>
  <si>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</si>
  <si>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</si>
  <si>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</si>
  <si>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</si>
  <si>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</si>
  <si>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</si>
  <si>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</si>
  <si>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</si>
  <si>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</si>
  <si>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</si>
  <si>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</si>
  <si>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</si>
  <si>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</si>
  <si>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</si>
  <si>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</si>
  <si>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</si>
  <si>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</si>
  <si>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</si>
  <si>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</si>
  <si>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</si>
  <si>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</si>
  <si>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</si>
  <si>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</si>
  <si>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</si>
  <si>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</si>
  <si>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</si>
  <si>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</si>
  <si>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</si>
  <si>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</si>
  <si>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</si>
  <si>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</si>
  <si>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</si>
  <si>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</si>
  <si>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</si>
  <si>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</si>
  <si>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</si>
  <si>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</si>
  <si>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</si>
  <si>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</si>
  <si>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</si>
  <si>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</si>
  <si>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</si>
  <si>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</si>
  <si>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</si>
  <si>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</si>
  <si>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</si>
  <si>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</si>
  <si>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</si>
  <si>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</si>
  <si>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</si>
  <si>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</si>
  <si>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</si>
  <si>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</si>
  <si>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</si>
  <si>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</si>
  <si>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</si>
  <si>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</si>
  <si>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</si>
  <si>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</si>
  <si>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</si>
  <si>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</si>
  <si>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</si>
  <si>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</si>
  <si>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</si>
  <si>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</si>
  <si>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</si>
  <si>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</si>
  <si>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</si>
  <si>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</si>
  <si>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</si>
  <si>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</si>
  <si>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</si>
  <si>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</si>
  <si>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</si>
  <si>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</si>
  <si>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</si>
  <si>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</si>
  <si>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</si>
  <si>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</si>
  <si>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</si>
  <si>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</si>
  <si>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</si>
  <si>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</si>
  <si>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</si>
  <si>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</si>
  <si>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</si>
  <si>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</si>
  <si>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</si>
  <si>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</si>
  <si>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</si>
  <si>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</si>
  <si>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</si>
  <si>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</si>
  <si>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</si>
  <si>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</si>
  <si>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</si>
  <si>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</si>
  <si>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</si>
  <si>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</si>
  <si>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</si>
  <si>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</si>
  <si>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</si>
  <si>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</si>
  <si>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</si>
  <si>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</si>
  <si>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</si>
  <si>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</si>
  <si>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</si>
  <si>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</si>
  <si>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</si>
  <si>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</si>
  <si>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</si>
  <si>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</si>
  <si>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</si>
  <si>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</si>
  <si>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</si>
  <si>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</si>
  <si>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</si>
  <si>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</si>
  <si>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</si>
  <si>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</si>
  <si>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</si>
  <si>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</si>
  <si>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</si>
  <si>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</si>
  <si>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</si>
  <si>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</si>
  <si>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</si>
  <si>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</si>
  <si>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</si>
  <si>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</si>
  <si>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</si>
  <si>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</si>
  <si>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</si>
  <si>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</si>
  <si>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</si>
  <si>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</si>
  <si>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</si>
  <si>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</si>
  <si>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</si>
  <si>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</si>
  <si>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</si>
  <si>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</si>
  <si>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</si>
  <si>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</si>
  <si>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</si>
  <si>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</si>
  <si>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</si>
  <si>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</si>
  <si>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</si>
  <si>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</si>
  <si>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</si>
  <si>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</si>
  <si>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</si>
  <si>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</si>
  <si>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</si>
  <si>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</si>
  <si>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</si>
  <si>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</si>
  <si>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</si>
  <si>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</si>
  <si>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</si>
  <si>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</si>
  <si>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</si>
  <si>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</si>
  <si>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</si>
  <si>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</si>
  <si>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</si>
  <si>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</si>
  <si>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</si>
  <si>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</si>
  <si>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</si>
  <si>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</si>
  <si>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</si>
  <si>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</si>
  <si>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</si>
  <si>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</si>
  <si>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</si>
  <si>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</si>
  <si>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</si>
  <si>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</si>
  <si>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</si>
  <si>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</si>
  <si>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</si>
  <si>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</si>
  <si>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</si>
  <si>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</si>
  <si>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</si>
  <si>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</si>
  <si>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</si>
  <si>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</si>
  <si>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</si>
  <si>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</si>
  <si>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</si>
  <si>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</si>
  <si>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</si>
  <si>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</si>
  <si>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</si>
  <si>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</si>
  <si>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</si>
  <si>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</si>
  <si>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</si>
  <si>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</si>
  <si>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</si>
  <si>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</si>
  <si>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</si>
  <si>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</si>
  <si>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</si>
  <si>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</si>
  <si>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</si>
  <si>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</si>
  <si>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</si>
  <si>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</si>
  <si>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</si>
  <si>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</si>
  <si>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</si>
  <si>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</si>
  <si>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</si>
  <si>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</si>
  <si>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</si>
  <si>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</si>
  <si>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</si>
  <si>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</si>
  <si>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</si>
  <si>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</si>
  <si>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</si>
  <si>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</si>
  <si>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</si>
  <si>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</si>
  <si>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</si>
  <si>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</si>
  <si>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</si>
  <si>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</si>
  <si>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</si>
  <si>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</si>
  <si>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</si>
  <si>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</si>
  <si>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</si>
  <si>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</si>
  <si>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</si>
  <si>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</si>
  <si>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</si>
  <si>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</si>
  <si>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</si>
  <si>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</si>
  <si>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</si>
  <si>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</si>
  <si>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</si>
  <si>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</si>
  <si>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</si>
  <si>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</si>
  <si>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</si>
  <si>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</si>
  <si>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</si>
  <si>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</si>
  <si>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</si>
  <si>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</si>
  <si>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</si>
  <si>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</si>
  <si>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</si>
  <si>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</si>
  <si>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</si>
  <si>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</si>
  <si>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</si>
  <si>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</si>
  <si>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</si>
  <si>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</si>
  <si>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</si>
  <si>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</si>
  <si>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</si>
  <si>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</si>
  <si>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</si>
  <si>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</si>
  <si>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</si>
  <si>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</si>
  <si>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</si>
  <si>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</si>
  <si>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</si>
  <si>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</si>
  <si>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</si>
  <si>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</si>
  <si>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</si>
  <si>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</si>
  <si>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</si>
  <si>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</si>
  <si>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</si>
  <si>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</si>
  <si>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</si>
  <si>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</si>
  <si>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</si>
  <si>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</si>
  <si>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</si>
  <si>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</si>
  <si>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</si>
  <si>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</si>
  <si>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</si>
  <si>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</si>
  <si>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</si>
  <si>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</si>
  <si>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</si>
  <si>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</si>
  <si>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</si>
  <si>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</si>
  <si>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</si>
  <si>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</si>
  <si>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</si>
  <si>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</si>
  <si>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</si>
  <si>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</si>
  <si>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</si>
  <si>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</si>
  <si>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</si>
  <si>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</si>
  <si>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</si>
  <si>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</si>
  <si>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</si>
  <si>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</si>
  <si>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</si>
  <si>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</si>
  <si>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</si>
  <si>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</si>
  <si>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</si>
  <si>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</si>
  <si>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</si>
  <si>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</si>
  <si>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</si>
  <si>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</si>
  <si>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</si>
  <si>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</si>
  <si>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</si>
  <si>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</si>
  <si>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</si>
  <si>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</si>
  <si>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</si>
  <si>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</si>
  <si>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</si>
  <si>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</si>
  <si>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</si>
  <si>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</si>
  <si>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</si>
  <si>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</si>
  <si>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</si>
  <si>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</si>
  <si>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</si>
  <si>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</si>
  <si>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</si>
  <si>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</si>
  <si>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</si>
  <si>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</si>
  <si>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</si>
  <si>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</si>
  <si>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</si>
  <si>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</si>
  <si>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</si>
  <si>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</si>
  <si>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</si>
  <si>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</si>
  <si>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</si>
  <si>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</si>
  <si>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</si>
  <si>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</si>
  <si>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</si>
  <si>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</si>
  <si>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</si>
  <si>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</si>
  <si>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</si>
  <si>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</si>
  <si>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</si>
  <si>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</si>
  <si>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</si>
  <si>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</si>
  <si>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</si>
  <si>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</si>
  <si>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</si>
  <si>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</si>
  <si>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</si>
  <si>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</si>
  <si>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</si>
  <si>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</si>
  <si>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</si>
  <si>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</si>
  <si>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</si>
  <si>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</si>
  <si>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</si>
  <si>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</si>
  <si>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</si>
  <si>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</si>
  <si>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</si>
  <si>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</si>
  <si>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</si>
  <si>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</si>
  <si>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</si>
  <si>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</si>
  <si>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</si>
  <si>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</si>
  <si>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</si>
  <si>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</si>
  <si>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</si>
  <si>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</si>
  <si>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</si>
  <si>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</si>
  <si>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</si>
  <si>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</si>
  <si>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</si>
  <si>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</si>
  <si>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</si>
  <si>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</si>
  <si>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</si>
  <si>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</si>
  <si>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</si>
  <si>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</si>
  <si>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</si>
  <si>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</si>
  <si>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</si>
  <si>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</si>
  <si>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</si>
  <si>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</si>
  <si>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</si>
  <si>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</si>
  <si>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</si>
  <si>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</si>
  <si>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</si>
  <si>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</si>
  <si>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</si>
  <si>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</si>
  <si>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</si>
  <si>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</si>
  <si>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</si>
  <si>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</si>
  <si>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</si>
  <si>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</si>
  <si>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</si>
  <si>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</si>
  <si>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</si>
  <si>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</si>
  <si>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</si>
  <si>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</si>
  <si>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</si>
  <si>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</si>
  <si>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</si>
  <si>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</si>
  <si>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</si>
  <si>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</si>
  <si>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</si>
  <si>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</si>
  <si>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</si>
  <si>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</si>
  <si>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</si>
  <si>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</si>
  <si>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</si>
  <si>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</si>
  <si>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</si>
  <si>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</si>
  <si>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</si>
  <si>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</si>
  <si>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</si>
  <si>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</si>
  <si>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</si>
  <si>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</si>
  <si>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</si>
  <si>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</si>
  <si>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</si>
  <si>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</si>
  <si>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</si>
  <si>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</si>
  <si>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</si>
  <si>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</si>
  <si>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</si>
  <si>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</si>
  <si>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</si>
  <si>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</si>
  <si>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</si>
  <si>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</si>
  <si>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</si>
  <si>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</si>
  <si>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</si>
  <si>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</si>
  <si>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</si>
  <si>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</si>
  <si>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</si>
  <si>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</si>
  <si>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</si>
  <si>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</si>
  <si>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</si>
  <si>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</si>
  <si>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</si>
  <si>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</si>
  <si>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</si>
  <si>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</si>
  <si>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</si>
  <si>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</si>
  <si>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</si>
  <si>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</si>
  <si>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</si>
  <si>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</si>
  <si>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</si>
  <si>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</si>
  <si>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</si>
  <si>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</si>
  <si>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</si>
  <si>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</si>
  <si>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</si>
  <si>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</si>
  <si>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</si>
  <si>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</si>
  <si>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</si>
  <si>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</si>
  <si>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</si>
  <si>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</si>
  <si>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</si>
  <si>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</si>
  <si>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</si>
  <si>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</si>
  <si>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</si>
  <si>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</si>
  <si>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</si>
  <si>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</si>
  <si>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</si>
  <si>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</si>
  <si>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</si>
  <si>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</si>
  <si>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</si>
  <si>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</si>
  <si>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</si>
  <si>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</si>
  <si>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</si>
  <si>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</si>
  <si>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</si>
  <si>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</si>
  <si>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</si>
  <si>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</si>
  <si>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</si>
  <si>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</si>
  <si>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</si>
  <si>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</si>
  <si>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</si>
  <si>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</si>
  <si>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</si>
  <si>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</si>
  <si>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</si>
  <si>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</si>
  <si>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</si>
  <si>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</si>
  <si>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</si>
  <si>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</si>
  <si>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</si>
  <si>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</si>
  <si>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</si>
  <si>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</si>
  <si>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</si>
  <si>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</si>
  <si>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</si>
  <si>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</si>
  <si>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</si>
  <si>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</si>
  <si>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</si>
  <si>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</si>
  <si>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</si>
  <si>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</si>
  <si>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</si>
  <si>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</si>
  <si>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</si>
  <si>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</si>
  <si>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</si>
  <si>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</si>
  <si>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</si>
  <si>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</si>
  <si>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</si>
  <si>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</si>
  <si>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</si>
  <si>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</si>
  <si>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</si>
  <si>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</si>
  <si>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</si>
  <si>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</si>
  <si>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</si>
  <si>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</si>
  <si>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</si>
  <si>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</si>
  <si>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</si>
  <si>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</si>
  <si>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</si>
  <si>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</si>
  <si>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</si>
  <si>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</si>
  <si>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</si>
  <si>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</si>
  <si>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</si>
  <si>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</si>
  <si>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</si>
  <si>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</si>
  <si>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</si>
  <si>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</si>
  <si>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</si>
  <si>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</si>
  <si>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</si>
  <si>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</si>
  <si>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</si>
  <si>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</si>
  <si>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</si>
  <si>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</si>
  <si>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</si>
  <si>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</si>
  <si>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</si>
  <si>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</si>
  <si>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</si>
  <si>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</si>
  <si>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</si>
  <si>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</si>
  <si>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</si>
  <si>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</si>
  <si>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</si>
  <si>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</si>
  <si>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</si>
  <si>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</si>
  <si>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</si>
  <si>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</si>
  <si>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</si>
  <si>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</si>
  <si>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</si>
  <si>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</si>
  <si>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</si>
  <si>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</si>
  <si>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</si>
  <si>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</si>
  <si>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</si>
  <si>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</si>
  <si>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</si>
  <si>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</si>
  <si>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</si>
  <si>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</si>
  <si>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</si>
  <si>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</si>
  <si>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</si>
  <si>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</si>
  <si>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</si>
  <si>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</si>
  <si>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</si>
  <si>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</si>
  <si>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</si>
  <si>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</si>
  <si>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</si>
  <si>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</si>
  <si>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</si>
  <si>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</si>
  <si>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</si>
  <si>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</si>
  <si>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</si>
  <si>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</si>
  <si>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</si>
  <si>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</si>
  <si>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</si>
  <si>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</si>
  <si>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</si>
  <si>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</si>
  <si>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</si>
  <si>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</si>
  <si>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</si>
  <si>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</si>
  <si>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</si>
  <si>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</si>
  <si>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</si>
  <si>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</si>
  <si>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</si>
  <si>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</si>
  <si>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</si>
  <si>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</si>
  <si>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</si>
  <si>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</si>
  <si>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</si>
  <si>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</si>
  <si>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</si>
  <si>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</si>
  <si>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</si>
  <si>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</si>
  <si>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</si>
  <si>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</si>
  <si>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</si>
  <si>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</si>
  <si>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</si>
  <si>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</si>
  <si>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</si>
  <si>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</si>
  <si>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</si>
  <si>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</si>
  <si>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</si>
  <si>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</si>
  <si>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</si>
  <si>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</si>
  <si>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</si>
  <si>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</si>
  <si>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</si>
  <si>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</si>
  <si>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</si>
  <si>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</si>
  <si>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</si>
  <si>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</si>
  <si>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</si>
  <si>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</si>
  <si>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</si>
  <si>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</si>
  <si>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</si>
  <si>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</si>
  <si>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</si>
  <si>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</si>
  <si>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</si>
  <si>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</si>
  <si>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</si>
  <si>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</si>
  <si>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</si>
  <si>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</si>
  <si>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</si>
  <si>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</si>
  <si>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</si>
  <si>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</si>
  <si>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</si>
  <si>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</si>
  <si>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</si>
  <si>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</si>
  <si>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</si>
  <si>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</si>
  <si>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</si>
  <si>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</si>
  <si>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</si>
  <si>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</si>
  <si>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</si>
  <si>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</si>
  <si>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</si>
  <si>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</si>
  <si>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</si>
  <si>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</si>
  <si>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</si>
  <si>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</si>
  <si>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</si>
  <si>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</si>
  <si>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</si>
  <si>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</si>
  <si>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</si>
  <si>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</si>
  <si>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</si>
  <si>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</si>
  <si>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</si>
  <si>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</si>
  <si>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</si>
  <si>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</si>
  <si>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</si>
  <si>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</si>
  <si>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</si>
  <si>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</si>
  <si>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</si>
  <si>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</si>
  <si>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</si>
  <si>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</si>
  <si>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</si>
  <si>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</si>
  <si>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</si>
  <si>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</si>
  <si>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</si>
  <si>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</si>
  <si>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</si>
  <si>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</si>
  <si>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</si>
  <si>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</si>
  <si>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</si>
  <si>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</si>
  <si>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</si>
  <si>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</si>
  <si>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</si>
  <si>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</si>
  <si>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</si>
  <si>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</si>
  <si>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</si>
  <si>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</si>
  <si>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</si>
  <si>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</si>
  <si>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</si>
  <si>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</si>
  <si>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</si>
  <si>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</si>
  <si>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</si>
  <si>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</si>
  <si>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</si>
  <si>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</si>
  <si>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</si>
  <si>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</si>
  <si>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</si>
  <si>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</si>
  <si>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</si>
  <si>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</si>
  <si>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</si>
  <si>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</si>
  <si>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</si>
  <si>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</si>
  <si>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</si>
  <si>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</si>
  <si>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</si>
  <si>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</si>
  <si>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</si>
  <si>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</si>
  <si>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</si>
  <si>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</si>
  <si>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</si>
  <si>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</si>
  <si>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</si>
  <si>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</si>
  <si>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</si>
  <si>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</si>
  <si>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</si>
  <si>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</si>
  <si>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</si>
  <si>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</si>
  <si>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</si>
  <si>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</si>
  <si>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</si>
  <si>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</si>
  <si>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</si>
  <si>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</si>
  <si>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</si>
  <si>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</si>
  <si>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</si>
  <si>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</si>
  <si>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</si>
  <si>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</si>
  <si>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</si>
  <si>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</si>
  <si>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</si>
  <si>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</si>
  <si>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</si>
  <si>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</si>
  <si>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</si>
  <si>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</si>
  <si>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</si>
  <si>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</si>
  <si>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</si>
  <si>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</si>
  <si>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</si>
  <si>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</si>
  <si>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</si>
  <si>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</si>
  <si>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</si>
  <si>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</si>
  <si>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</si>
  <si>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</si>
  <si>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</si>
  <si>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</si>
  <si>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</si>
  <si>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</si>
  <si>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</si>
  <si>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</si>
  <si>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</si>
  <si>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</si>
  <si>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</si>
  <si>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</si>
  <si>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</si>
  <si>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</si>
  <si>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</si>
  <si>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</si>
  <si>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</si>
  <si>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</si>
  <si>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</si>
  <si>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</si>
  <si>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</si>
  <si>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</si>
  <si>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</si>
  <si>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</si>
  <si>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</si>
  <si>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</si>
  <si>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</si>
  <si>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</si>
  <si>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</si>
  <si>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</si>
  <si>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</si>
  <si>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</si>
  <si>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</si>
  <si>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</si>
  <si>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</si>
  <si>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</si>
  <si>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</si>
  <si>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</si>
  <si>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</si>
  <si>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</si>
  <si>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</si>
  <si>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</si>
  <si>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</si>
  <si>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</si>
  <si>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</si>
  <si>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</si>
  <si>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</si>
  <si>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</si>
  <si>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</si>
  <si>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</si>
  <si>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</si>
  <si>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</si>
  <si>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</si>
  <si>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</si>
  <si>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</si>
  <si>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</si>
  <si>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</si>
  <si>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</si>
  <si>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</si>
  <si>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</si>
  <si>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</si>
  <si>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</si>
  <si>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</si>
  <si>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</si>
  <si>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</si>
  <si>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</si>
  <si>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</si>
  <si>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</si>
  <si>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</si>
  <si>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</si>
  <si>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</si>
  <si>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</si>
  <si>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</si>
  <si>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</si>
  <si>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</si>
  <si>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</si>
  <si>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</si>
  <si>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</si>
  <si>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</si>
  <si>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</si>
  <si>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</si>
  <si>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</si>
  <si>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</si>
  <si>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</si>
  <si>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</si>
  <si>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</si>
  <si>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</si>
  <si>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</si>
  <si>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</si>
  <si>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</si>
  <si>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</si>
  <si>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</si>
  <si>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</si>
  <si>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</si>
  <si>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</si>
  <si>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</si>
  <si>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</si>
  <si>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</si>
  <si>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</si>
  <si>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</si>
  <si>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</si>
  <si>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</si>
  <si>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</si>
  <si>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</si>
  <si>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</si>
  <si>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</si>
  <si>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</si>
  <si>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</si>
  <si>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</si>
  <si>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</si>
  <si>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</si>
  <si>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</si>
  <si>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</si>
  <si>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</si>
  <si>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</si>
  <si>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</si>
  <si>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</si>
  <si>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</si>
  <si>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</si>
  <si>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</si>
  <si>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</si>
  <si>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</si>
  <si>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</si>
  <si>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</si>
  <si>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</si>
  <si>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</si>
  <si>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</si>
  <si>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</si>
  <si>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</si>
  <si>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</si>
  <si>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</si>
  <si>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</si>
  <si>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</si>
  <si>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</si>
  <si>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</si>
  <si>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</si>
  <si>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</si>
  <si>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</si>
  <si>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</si>
  <si>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</si>
  <si>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</si>
  <si>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</si>
  <si>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</si>
  <si>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</si>
  <si>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</si>
  <si>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</si>
  <si>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</si>
  <si>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</si>
  <si>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</si>
  <si>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</si>
  <si>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</si>
  <si>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</si>
  <si>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</si>
  <si>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</si>
  <si>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</si>
  <si>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</si>
  <si>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</si>
  <si>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</si>
  <si>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</si>
  <si>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</si>
  <si>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</si>
  <si>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</si>
  <si>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</si>
  <si>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</si>
  <si>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</si>
  <si>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</si>
  <si>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</si>
  <si>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</si>
  <si>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</si>
  <si>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</si>
  <si>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</si>
  <si>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</si>
  <si>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</si>
  <si>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</si>
  <si>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</si>
  <si>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</si>
  <si>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</si>
  <si>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</si>
  <si>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</si>
  <si>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</si>
  <si>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</si>
  <si>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</si>
  <si>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</si>
  <si>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</si>
  <si>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</si>
  <si>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</si>
  <si>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</si>
  <si>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</si>
  <si>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</si>
  <si>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</si>
  <si>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</si>
  <si>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</si>
  <si>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</si>
  <si>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</si>
  <si>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</si>
  <si>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</si>
  <si>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</si>
  <si>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</si>
  <si>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</si>
  <si>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</si>
  <si>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</si>
  <si>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</si>
  <si>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</si>
  <si>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</si>
  <si>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</si>
  <si>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</si>
  <si>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</si>
  <si>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</si>
  <si>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</si>
  <si>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</si>
  <si>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</si>
  <si>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</si>
  <si>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</si>
  <si>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</si>
  <si>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</si>
  <si>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</si>
  <si>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</si>
  <si>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</si>
  <si>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</si>
  <si>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</si>
  <si>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</si>
  <si>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</si>
  <si>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</si>
  <si>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</si>
  <si>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</si>
  <si>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</si>
  <si>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</si>
  <si>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</si>
  <si>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</si>
  <si>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</si>
  <si>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</si>
  <si>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</si>
  <si>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</si>
  <si>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</si>
  <si>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</si>
  <si>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</si>
  <si>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</si>
  <si>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</si>
  <si>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</si>
  <si>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</si>
  <si>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</si>
  <si>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</si>
  <si>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</si>
  <si>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</si>
  <si>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</si>
  <si>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</si>
  <si>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</si>
  <si>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</si>
  <si>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</si>
  <si>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</si>
  <si>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</si>
  <si>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</si>
  <si>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</si>
  <si>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</si>
  <si>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</si>
  <si>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</si>
  <si>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</si>
  <si>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</si>
  <si>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</si>
  <si>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</si>
  <si>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</si>
  <si>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</si>
  <si>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</si>
  <si>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</si>
  <si>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</si>
  <si>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</si>
  <si>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</si>
  <si>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</si>
  <si>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</si>
  <si>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</si>
  <si>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</si>
  <si>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</si>
  <si>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</si>
  <si>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</si>
  <si>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</si>
  <si>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</si>
  <si>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</si>
  <si>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</si>
  <si>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</si>
  <si>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</si>
  <si>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</si>
  <si>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</si>
  <si>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</si>
  <si>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</si>
  <si>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</si>
  <si>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</si>
  <si>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</si>
  <si>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</si>
  <si>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</si>
  <si>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</si>
  <si>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</si>
  <si>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</si>
  <si>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</si>
  <si>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</si>
  <si>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</si>
  <si>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</si>
  <si>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</si>
  <si>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</si>
  <si>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</si>
  <si>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</si>
  <si>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</si>
  <si>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</si>
  <si>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</si>
  <si>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</si>
  <si>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</si>
  <si>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</si>
  <si>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</si>
  <si>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</si>
  <si>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</si>
  <si>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</si>
  <si>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</si>
  <si>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</si>
  <si>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</si>
  <si>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</si>
  <si>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</si>
  <si>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</si>
  <si>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</si>
  <si>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</si>
  <si>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</si>
  <si>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</si>
  <si>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</si>
  <si>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</si>
  <si>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</si>
  <si>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</si>
  <si>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</si>
  <si>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</si>
  <si>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</si>
  <si>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</si>
  <si>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</si>
  <si>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</si>
  <si>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</si>
  <si>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</si>
  <si>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</si>
  <si>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</si>
  <si>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</si>
  <si>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</si>
  <si>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</si>
  <si>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</si>
  <si>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</si>
  <si>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</si>
  <si>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</si>
  <si>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</si>
  <si>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</si>
  <si>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</si>
  <si>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</si>
  <si>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</si>
  <si>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</si>
  <si>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</si>
  <si>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</si>
  <si>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</si>
  <si>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</si>
  <si>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</si>
  <si>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</si>
  <si>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</si>
  <si>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</si>
  <si>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</si>
  <si>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</si>
  <si>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</si>
  <si>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</si>
  <si>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</si>
  <si>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</si>
  <si>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</si>
  <si>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</si>
  <si>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</si>
  <si>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</si>
  <si>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</si>
  <si>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</si>
  <si>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</si>
  <si>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</si>
  <si>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</si>
  <si>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</si>
  <si>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</si>
  <si>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</si>
  <si>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</si>
  <si>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</si>
  <si>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</si>
  <si>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</si>
  <si>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</si>
  <si>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</si>
  <si>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</si>
  <si>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</si>
  <si>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</si>
  <si>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</si>
  <si>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</si>
  <si>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</si>
  <si>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</si>
  <si>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</si>
  <si>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</si>
  <si>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</si>
  <si>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</si>
  <si>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</si>
  <si>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</si>
  <si>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</si>
  <si>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</si>
  <si>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</si>
  <si>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</si>
  <si>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</si>
  <si>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</si>
  <si>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</si>
  <si>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</si>
  <si>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</si>
  <si>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</si>
  <si>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</si>
  <si>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</si>
  <si>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</si>
  <si>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</si>
  <si>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</si>
  <si>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</si>
  <si>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</si>
  <si>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</si>
  <si>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</si>
  <si>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</si>
  <si>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</si>
  <si>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</si>
  <si>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</si>
  <si>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</si>
  <si>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</si>
  <si>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</si>
  <si>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</si>
  <si>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</si>
  <si>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</si>
  <si>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</si>
  <si>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</si>
  <si>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</si>
  <si>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</si>
  <si>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</si>
  <si>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</si>
  <si>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</si>
  <si>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</si>
  <si>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</si>
  <si>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</si>
  <si>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</si>
  <si>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</si>
  <si>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</si>
  <si>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</si>
  <si>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</si>
  <si>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</si>
  <si>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</si>
  <si>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</si>
  <si>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</si>
  <si>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</si>
  <si>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</si>
  <si>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</si>
  <si>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</si>
  <si>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</si>
  <si>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</si>
  <si>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</si>
  <si>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</si>
  <si>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</si>
  <si>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</si>
  <si>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</si>
  <si>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</si>
  <si>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</si>
  <si>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</si>
  <si>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</si>
  <si>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</si>
  <si>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</si>
  <si>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</si>
  <si>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</si>
  <si>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</si>
  <si>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</si>
  <si>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</si>
  <si>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</si>
  <si>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</si>
  <si>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</si>
  <si>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</si>
  <si>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</si>
  <si>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</si>
  <si>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</si>
  <si>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</si>
  <si>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</si>
  <si>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</si>
  <si>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</si>
  <si>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</si>
  <si>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</si>
  <si>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</si>
  <si>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</si>
  <si>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</si>
  <si>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</si>
  <si>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</si>
  <si>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</si>
  <si>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</si>
  <si>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</si>
  <si>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</si>
  <si>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</si>
  <si>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</si>
  <si>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</si>
  <si>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</si>
  <si>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</si>
  <si>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</si>
  <si>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</si>
  <si>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</si>
  <si>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</si>
  <si>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</si>
  <si>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</si>
  <si>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</si>
  <si>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</si>
  <si>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</si>
  <si>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</si>
  <si>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</si>
  <si>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</si>
  <si>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</si>
  <si>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</si>
  <si>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</si>
  <si>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</si>
  <si>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</si>
  <si>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</si>
  <si>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</si>
  <si>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</si>
  <si>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</si>
  <si>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</si>
  <si>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</si>
  <si>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</si>
  <si>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</si>
  <si>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</si>
  <si>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</si>
  <si>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</si>
  <si>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</si>
  <si>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</si>
  <si>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</si>
  <si>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</si>
  <si>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</si>
  <si>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</si>
  <si>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</si>
  <si>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</si>
  <si>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</si>
  <si>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</si>
  <si>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</si>
  <si>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</si>
  <si>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</si>
  <si>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</si>
  <si>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</si>
  <si>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</si>
  <si>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</si>
  <si>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</si>
  <si>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</si>
  <si>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</si>
  <si>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</si>
  <si>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</si>
  <si>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</si>
  <si>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</si>
  <si>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</si>
  <si>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</si>
  <si>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</si>
  <si>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</si>
  <si>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</si>
  <si>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</si>
  <si>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</si>
  <si>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</si>
  <si>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</si>
  <si>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</si>
  <si>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</si>
  <si>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</si>
  <si>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</si>
  <si>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</si>
  <si>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</si>
  <si>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</si>
  <si>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</si>
  <si>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</si>
  <si>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</si>
  <si>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</si>
  <si>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</si>
  <si>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</si>
  <si>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</si>
  <si>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</si>
  <si>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</si>
  <si>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</si>
  <si>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</si>
  <si>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</si>
  <si>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</si>
  <si>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</si>
  <si>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</si>
  <si>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</si>
  <si>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</si>
  <si>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</si>
  <si>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</si>
  <si>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</si>
  <si>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</si>
  <si>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</si>
  <si>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</si>
  <si>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</si>
  <si>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</si>
  <si>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</si>
  <si>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</si>
  <si>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</si>
  <si>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</si>
  <si>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</si>
  <si>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</si>
  <si>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</si>
  <si>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</si>
  <si>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</si>
  <si>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</si>
  <si>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</si>
  <si>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</si>
  <si>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</si>
  <si>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</si>
  <si>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</si>
  <si>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</si>
  <si>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</si>
  <si>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</si>
  <si>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</si>
  <si>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</si>
  <si>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</si>
  <si>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</si>
  <si>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</si>
  <si>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</si>
  <si>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</si>
  <si>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</si>
  <si>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</si>
  <si>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</si>
  <si>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</si>
  <si>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</si>
  <si>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</si>
  <si>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</si>
  <si>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</si>
  <si>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</si>
  <si>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</si>
  <si>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</si>
  <si>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</si>
  <si>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</si>
  <si>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</si>
  <si>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</si>
  <si>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</si>
  <si>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</si>
  <si>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</si>
  <si>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</si>
  <si>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</si>
  <si>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</si>
  <si>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</si>
  <si>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</si>
  <si>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</si>
  <si>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</si>
  <si>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</si>
  <si>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</si>
  <si>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</si>
  <si>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</si>
  <si>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</si>
  <si>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</si>
  <si>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</si>
  <si>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</si>
  <si>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</si>
  <si>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</si>
  <si>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</si>
  <si>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</si>
  <si>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</si>
  <si>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</si>
  <si>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</si>
  <si>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</si>
  <si>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</si>
  <si>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</si>
  <si>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</si>
  <si>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</si>
  <si>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</si>
  <si>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</si>
  <si>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</si>
  <si>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</si>
  <si>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</si>
  <si>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</si>
  <si>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</si>
  <si>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</si>
  <si>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</si>
  <si>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</si>
  <si>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</si>
  <si>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</si>
  <si>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</si>
  <si>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</si>
  <si>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</si>
  <si>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</si>
  <si>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</si>
  <si>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</si>
  <si>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</si>
  <si>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</si>
  <si>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</si>
  <si>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</si>
  <si>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</si>
  <si>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</si>
  <si>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</si>
  <si>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</si>
  <si>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</si>
  <si>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</si>
  <si>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</si>
  <si>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</si>
  <si>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</si>
  <si>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</si>
  <si>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</si>
  <si>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</si>
  <si>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</si>
  <si>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</si>
  <si>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</si>
  <si>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</si>
  <si>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</si>
  <si>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</si>
  <si>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</si>
  <si>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</si>
  <si>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</si>
  <si>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</si>
  <si>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</si>
  <si>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</si>
  <si>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</si>
  <si>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</si>
  <si>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</si>
  <si>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</si>
  <si>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</si>
  <si>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</si>
  <si>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</si>
  <si>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</si>
  <si>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</si>
  <si>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</si>
  <si>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</si>
  <si>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</si>
  <si>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</si>
  <si>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</si>
  <si>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</si>
  <si>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</si>
  <si>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</si>
  <si>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</si>
  <si>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</si>
  <si>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</si>
  <si>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</si>
  <si>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</si>
  <si>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</si>
  <si>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</si>
  <si>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</si>
  <si>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</si>
  <si>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</si>
  <si>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</si>
  <si>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</si>
  <si>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</si>
  <si>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</si>
  <si>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</si>
  <si>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</si>
  <si>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</si>
  <si>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</si>
  <si>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</si>
  <si>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</si>
  <si>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</si>
  <si>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</si>
  <si>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</si>
  <si>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</si>
  <si>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</si>
  <si>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</si>
  <si>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</si>
  <si>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</si>
  <si>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</si>
  <si>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</si>
  <si>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</si>
  <si>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</si>
  <si>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</si>
  <si>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</si>
  <si>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</si>
  <si>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</si>
  <si>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</si>
  <si>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</si>
  <si>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</si>
  <si>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</si>
  <si>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</si>
  <si>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</si>
  <si>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</si>
  <si>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</si>
  <si>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</si>
  <si>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</si>
  <si>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</si>
  <si>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</si>
  <si>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</si>
  <si>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</si>
  <si>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</si>
  <si>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</si>
  <si>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</si>
  <si>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</si>
  <si>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</si>
  <si>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</si>
  <si>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</si>
  <si>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</si>
  <si>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</si>
  <si>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</si>
  <si>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</si>
  <si>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</si>
  <si>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</si>
  <si>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</si>
  <si>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</si>
  <si>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</si>
  <si>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</si>
  <si>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</si>
  <si>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</si>
  <si>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</si>
  <si>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</si>
  <si>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</si>
  <si>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</si>
  <si>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</si>
  <si>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</si>
  <si>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</si>
  <si>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</si>
  <si>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</si>
  <si>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</si>
  <si>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</si>
  <si>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</si>
  <si>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</si>
  <si>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</si>
  <si>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</si>
  <si>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</si>
  <si>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</si>
  <si>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</si>
  <si>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</si>
  <si>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</si>
  <si>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</si>
  <si>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</si>
  <si>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</si>
  <si>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</si>
  <si>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</si>
  <si>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</si>
  <si>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</si>
  <si>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</si>
  <si>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</si>
  <si>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</si>
  <si>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</si>
  <si>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</si>
  <si>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</si>
  <si>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</si>
  <si>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</si>
  <si>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</si>
  <si>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</si>
  <si>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</si>
  <si>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</si>
  <si>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</si>
  <si>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</si>
  <si>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</si>
  <si>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</si>
  <si>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</si>
  <si>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</si>
  <si>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</si>
  <si>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</si>
  <si>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</si>
  <si>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</si>
  <si>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</si>
  <si>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</si>
  <si>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</si>
  <si>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</si>
  <si>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</si>
  <si>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</si>
  <si>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</si>
  <si>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</si>
  <si>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</si>
  <si>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</si>
  <si>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</si>
  <si>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</si>
  <si>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</si>
  <si>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</si>
  <si>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</si>
  <si>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</si>
  <si>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</si>
  <si>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</si>
  <si>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</si>
  <si>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</si>
  <si>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</si>
  <si>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</si>
  <si>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</si>
  <si>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</si>
  <si>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</si>
  <si>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</si>
  <si>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</si>
  <si>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</si>
  <si>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</si>
  <si>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</si>
  <si>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</si>
  <si>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</si>
  <si>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</si>
  <si>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</si>
  <si>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</si>
  <si>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</si>
  <si>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</si>
  <si>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</si>
  <si>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</si>
  <si>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</si>
  <si>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</si>
  <si>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</si>
  <si>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</si>
  <si>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</si>
  <si>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</si>
  <si>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</si>
  <si>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</si>
  <si>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</si>
  <si>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</si>
  <si>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</si>
  <si>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</si>
  <si>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</si>
  <si>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</si>
  <si>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</si>
  <si>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</si>
  <si>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</si>
  <si>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</si>
  <si>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</si>
  <si>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</si>
  <si>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</si>
  <si>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</si>
  <si>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</si>
  <si>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</si>
  <si>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</si>
  <si>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</si>
  <si>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</si>
  <si>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</si>
  <si>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</si>
  <si>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</si>
  <si>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</si>
  <si>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</si>
  <si>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</si>
  <si>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</si>
  <si>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</si>
  <si>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</si>
  <si>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</si>
  <si>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</si>
  <si>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</si>
  <si>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</si>
  <si>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</si>
  <si>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</si>
  <si>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</si>
  <si>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</si>
  <si>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</si>
  <si>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</si>
  <si>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</si>
  <si>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</si>
  <si>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</si>
  <si>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</si>
  <si>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</si>
  <si>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</si>
  <si>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</si>
  <si>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</si>
  <si>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</si>
  <si>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</si>
  <si>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</si>
  <si>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</si>
  <si>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</si>
  <si>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</si>
  <si>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</si>
  <si>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</si>
  <si>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</si>
  <si>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</si>
  <si>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</si>
  <si>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</si>
  <si>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</si>
  <si>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</si>
  <si>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</si>
  <si>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</si>
  <si>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</si>
  <si>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</si>
  <si>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</si>
  <si>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</si>
  <si>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</si>
  <si>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</si>
  <si>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</si>
  <si>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</si>
  <si>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</si>
  <si>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</si>
  <si>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</si>
  <si>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</si>
  <si>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</si>
  <si>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</si>
  <si>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</si>
  <si>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</si>
  <si>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</si>
  <si>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</si>
  <si>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</si>
  <si>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</si>
  <si>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</si>
  <si>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</si>
  <si>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</si>
  <si>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</si>
  <si>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</si>
  <si>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</si>
  <si>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</si>
  <si>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</si>
  <si>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</si>
  <si>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</si>
  <si>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</si>
  <si>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</si>
  <si>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</si>
  <si>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</si>
  <si>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</si>
  <si>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</si>
  <si>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</si>
  <si>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</si>
  <si>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</si>
  <si>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</si>
  <si>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</si>
  <si>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</si>
  <si>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</si>
  <si>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</si>
  <si>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</si>
  <si>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</si>
  <si>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</si>
  <si>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</si>
  <si>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</si>
  <si>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</si>
  <si>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</si>
  <si>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</si>
  <si>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</si>
  <si>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</si>
  <si>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</si>
  <si>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</si>
  <si>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</si>
  <si>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</si>
  <si>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</si>
  <si>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</si>
  <si>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</si>
  <si>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</si>
  <si>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</si>
  <si>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</si>
  <si>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</si>
  <si>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</si>
  <si>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</si>
  <si>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</si>
  <si>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</si>
  <si>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</si>
  <si>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</si>
  <si>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</si>
  <si>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</si>
  <si>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</si>
  <si>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</si>
  <si>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</si>
  <si>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</si>
  <si>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</si>
  <si>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</si>
  <si>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</si>
  <si>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</si>
  <si>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</si>
  <si>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</si>
  <si>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</si>
  <si>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</si>
  <si>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</si>
  <si>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</si>
  <si>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</si>
  <si>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</si>
  <si>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</si>
  <si>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</si>
  <si>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</si>
  <si>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</si>
  <si>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</si>
  <si>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</si>
  <si>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</si>
  <si>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</si>
  <si>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</si>
  <si>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</si>
  <si>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</si>
  <si>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</si>
  <si>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</si>
  <si>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</si>
  <si>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</si>
  <si>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</si>
  <si>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</si>
  <si>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</si>
  <si>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</si>
  <si>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</si>
  <si>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</si>
  <si>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</si>
  <si>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</si>
  <si>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</si>
  <si>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</si>
  <si>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</si>
  <si>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</si>
  <si>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</si>
  <si>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</si>
  <si>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</si>
  <si>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</si>
  <si>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</si>
  <si>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</si>
  <si>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</si>
  <si>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</si>
  <si>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</si>
  <si>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</si>
  <si>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</si>
  <si>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</si>
  <si>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</si>
  <si>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</si>
  <si>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</si>
  <si>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</si>
  <si>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</si>
  <si>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</si>
  <si>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</si>
  <si>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</si>
  <si>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</si>
  <si>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</si>
  <si>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</si>
  <si>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</si>
  <si>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</si>
  <si>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</si>
  <si>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</si>
  <si>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</si>
  <si>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</si>
  <si>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</si>
  <si>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</si>
  <si>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</si>
  <si>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</si>
  <si>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</si>
  <si>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</si>
  <si>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</si>
  <si>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</si>
  <si>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</si>
  <si>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</si>
  <si>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</si>
  <si>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</si>
  <si>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</si>
  <si>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</si>
  <si>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</si>
  <si>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</si>
  <si>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</si>
  <si>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</si>
  <si>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</si>
  <si>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</si>
  <si>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</si>
  <si>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</si>
  <si>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</si>
  <si>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</si>
  <si>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</si>
  <si>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</si>
  <si>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</si>
  <si>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</si>
  <si>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</si>
  <si>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</si>
  <si>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</si>
  <si>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</si>
  <si>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</si>
  <si>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</si>
  <si>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</si>
  <si>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</si>
  <si>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</si>
  <si>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</si>
  <si>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</si>
  <si>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</si>
  <si>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</si>
  <si>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</si>
  <si>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</si>
  <si>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</si>
  <si>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</si>
  <si>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</si>
  <si>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</si>
  <si>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</si>
  <si>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</si>
  <si>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</si>
  <si>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</si>
  <si>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</si>
  <si>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</si>
  <si>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</si>
  <si>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</si>
  <si>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</si>
  <si>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</si>
  <si>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</si>
  <si>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</si>
  <si>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</si>
  <si>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</si>
  <si>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</si>
  <si>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</si>
  <si>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</si>
  <si>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</si>
  <si>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</si>
  <si>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</si>
  <si>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</si>
  <si>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</si>
  <si>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</si>
  <si>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</si>
  <si>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</si>
  <si>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</si>
  <si>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</si>
  <si>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</si>
  <si>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</si>
  <si>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</si>
  <si>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</si>
  <si>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</si>
  <si>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</si>
  <si>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</si>
  <si>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</si>
  <si>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</si>
  <si>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</si>
  <si>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</si>
  <si>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</si>
  <si>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</si>
  <si>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</si>
  <si>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</si>
  <si>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</si>
  <si>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</si>
  <si>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</si>
  <si>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</si>
  <si>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</si>
  <si>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</si>
  <si>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</si>
  <si>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</si>
  <si>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</si>
  <si>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</si>
  <si>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</si>
  <si>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</si>
  <si>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</si>
  <si>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</si>
  <si>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</si>
  <si>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</si>
  <si>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</si>
  <si>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</si>
  <si>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</si>
  <si>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</si>
  <si>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</si>
  <si>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</si>
  <si>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</si>
  <si>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</si>
  <si>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</si>
  <si>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</si>
  <si>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</si>
  <si>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</si>
  <si>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</si>
  <si>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</si>
  <si>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</si>
  <si>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</si>
  <si>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</si>
  <si>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</si>
  <si>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</si>
  <si>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</si>
  <si>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</si>
  <si>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</si>
  <si>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</si>
  <si>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</si>
  <si>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</si>
  <si>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</si>
  <si>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</si>
  <si>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</si>
  <si>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</si>
  <si>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</si>
  <si>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</si>
  <si>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</si>
  <si>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</si>
  <si>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</si>
  <si>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</si>
  <si>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</si>
  <si>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</si>
  <si>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</si>
  <si>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</si>
  <si>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</si>
  <si>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</si>
  <si>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</si>
  <si>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</si>
  <si>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</si>
  <si>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</si>
  <si>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</si>
  <si>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</si>
  <si>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</si>
  <si>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</si>
  <si>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</si>
  <si>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</si>
  <si>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</si>
  <si>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</si>
  <si>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</si>
  <si>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</si>
  <si>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</si>
  <si>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</si>
  <si>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</si>
  <si>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</si>
  <si>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</si>
  <si>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</si>
  <si>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</si>
  <si>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</si>
  <si>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</si>
  <si>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</si>
  <si>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</si>
  <si>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</si>
  <si>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</si>
  <si>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</si>
  <si>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</si>
  <si>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</si>
  <si>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</si>
  <si>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</si>
  <si>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</si>
  <si>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</si>
  <si>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</si>
  <si>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</si>
  <si>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</si>
  <si>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</si>
  <si>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</si>
  <si>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</si>
  <si>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</si>
  <si>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</si>
  <si>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</si>
  <si>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</si>
  <si>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</si>
  <si>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</si>
  <si>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</si>
  <si>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</si>
  <si>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</si>
  <si>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</si>
  <si>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</si>
  <si>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</si>
  <si>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</si>
  <si>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</si>
  <si>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</si>
  <si>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</si>
  <si>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</si>
  <si>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</si>
  <si>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</si>
  <si>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</si>
  <si>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</si>
  <si>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</si>
  <si>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</si>
  <si>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</si>
  <si>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</si>
  <si>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</si>
  <si>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</si>
  <si>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</si>
  <si>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</si>
  <si>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</si>
  <si>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</si>
  <si>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</si>
  <si>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</si>
  <si>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</si>
  <si>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</si>
  <si>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</si>
  <si>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</si>
  <si>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</si>
  <si>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</si>
  <si>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</si>
  <si>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</si>
  <si>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</si>
  <si>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</si>
  <si>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</si>
  <si>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</si>
  <si>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</si>
  <si>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</si>
  <si>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</si>
  <si>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</si>
  <si>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</si>
  <si>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</si>
  <si>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</si>
  <si>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</si>
  <si>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</si>
  <si>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</si>
  <si>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</si>
  <si>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</si>
  <si>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</si>
  <si>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</si>
  <si>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</si>
  <si>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</si>
  <si>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</si>
  <si>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</si>
  <si>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</si>
  <si>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</si>
  <si>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</si>
  <si>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</si>
  <si>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</si>
  <si>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</si>
  <si>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</si>
  <si>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</si>
  <si>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</si>
  <si>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</si>
  <si>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</si>
  <si>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</si>
  <si>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</si>
  <si>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</si>
  <si>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</si>
  <si>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</si>
  <si>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</si>
  <si>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</si>
  <si>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</si>
  <si>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</si>
  <si>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</si>
  <si>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</si>
  <si>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</si>
  <si>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</si>
  <si>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</si>
  <si>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</si>
  <si>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</si>
  <si>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</si>
  <si>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</si>
  <si>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</si>
  <si>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</si>
  <si>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</si>
  <si>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</si>
  <si>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</si>
  <si>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</si>
  <si>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</si>
  <si>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</si>
  <si>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</si>
  <si>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</si>
  <si>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</si>
  <si>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</si>
  <si>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</si>
  <si>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</si>
  <si>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</si>
  <si>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</si>
  <si>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</si>
  <si>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</si>
  <si>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</si>
  <si>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</si>
  <si>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</si>
  <si>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</si>
  <si>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</si>
  <si>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</si>
  <si>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</si>
  <si>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</si>
  <si>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</si>
  <si>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</si>
  <si>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</si>
  <si>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</si>
  <si>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</si>
  <si>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</si>
  <si>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</si>
  <si>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</si>
  <si>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</si>
  <si>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</si>
  <si>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</si>
  <si>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</si>
  <si>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</si>
  <si>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</si>
  <si>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</si>
  <si>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</si>
  <si>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</si>
  <si>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</si>
  <si>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</si>
  <si>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</si>
  <si>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</si>
  <si>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</si>
  <si>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</si>
  <si>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</si>
  <si>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</si>
  <si>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</si>
  <si>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</si>
  <si>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</si>
  <si>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</si>
  <si>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</si>
  <si>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</si>
  <si>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</si>
  <si>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</si>
  <si>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</si>
  <si>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</si>
  <si>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</si>
  <si>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</si>
  <si>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</si>
  <si>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</si>
  <si>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</si>
  <si>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</si>
  <si>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</si>
  <si>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</si>
  <si>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</si>
  <si>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</si>
  <si>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</si>
  <si>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</si>
  <si>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</si>
  <si>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</si>
  <si>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</si>
  <si>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</si>
  <si>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</si>
  <si>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</si>
  <si>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</si>
  <si>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</si>
  <si>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</si>
  <si>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</si>
  <si>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</si>
  <si>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</si>
  <si>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</si>
  <si>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</si>
  <si>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</si>
  <si>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</si>
  <si>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</si>
  <si>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</si>
  <si>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</si>
  <si>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</si>
  <si>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</si>
  <si>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</si>
  <si>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</si>
  <si>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</si>
  <si>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</si>
  <si>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</si>
  <si>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</si>
  <si>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</si>
  <si>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</si>
  <si>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</si>
  <si>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</si>
  <si>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</si>
  <si>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</si>
  <si>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</si>
  <si>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</si>
  <si>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</si>
  <si>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</si>
  <si>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</si>
  <si>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</si>
  <si>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</si>
  <si>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</si>
  <si>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</si>
  <si>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</si>
  <si>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</si>
  <si>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</si>
  <si>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</si>
  <si>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</si>
  <si>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</si>
  <si>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</si>
  <si>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</si>
  <si>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</si>
  <si>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</si>
  <si>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</si>
  <si>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</si>
  <si>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</si>
  <si>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</si>
  <si>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</si>
  <si>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</si>
  <si>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</si>
  <si>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</si>
  <si>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</si>
  <si>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</si>
  <si>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</si>
  <si>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</si>
  <si>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</si>
  <si>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</si>
  <si>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</si>
  <si>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</si>
  <si>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</si>
  <si>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</si>
  <si>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</si>
  <si>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</si>
  <si>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</si>
  <si>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</si>
  <si>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</si>
  <si>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</si>
  <si>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</si>
  <si>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</si>
  <si>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</si>
  <si>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</si>
  <si>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</si>
  <si>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</si>
  <si>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</si>
  <si>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</si>
  <si>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</si>
  <si>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</si>
  <si>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</si>
  <si>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</si>
  <si>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</si>
  <si>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</si>
  <si>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</si>
  <si>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</si>
  <si>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</si>
  <si>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</si>
  <si>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</si>
  <si>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</si>
  <si>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</si>
  <si>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</si>
  <si>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</si>
  <si>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</si>
  <si>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</si>
  <si>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</si>
  <si>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</si>
  <si>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</si>
  <si>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</si>
  <si>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</si>
  <si>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</si>
  <si>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</si>
  <si>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</si>
  <si>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</si>
  <si>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</si>
  <si>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</si>
  <si>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</si>
  <si>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</si>
  <si>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</si>
  <si>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</si>
  <si>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</si>
  <si>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</si>
  <si>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</si>
  <si>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</si>
  <si>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</si>
  <si>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</si>
  <si>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</si>
  <si>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</si>
  <si>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</si>
  <si>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</si>
  <si>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</si>
  <si>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</si>
  <si>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</si>
  <si>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</si>
  <si>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</si>
  <si>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</si>
  <si>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</si>
  <si>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</si>
  <si>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</si>
  <si>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</si>
  <si>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</si>
  <si>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</si>
  <si>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</si>
  <si>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</si>
  <si>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</si>
  <si>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</si>
  <si>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</si>
  <si>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</si>
  <si>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</si>
  <si>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</si>
  <si>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</si>
  <si>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</si>
  <si>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</si>
  <si>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</si>
  <si>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</si>
  <si>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</si>
  <si>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</si>
  <si>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</si>
  <si>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</si>
  <si>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</si>
  <si>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</si>
  <si>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</si>
  <si>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</si>
  <si>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</si>
  <si>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</si>
  <si>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</si>
  <si>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</si>
  <si>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</si>
  <si>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</si>
  <si>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</si>
  <si>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</si>
  <si>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</si>
  <si>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</si>
  <si>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</si>
  <si>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</si>
  <si>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</si>
  <si>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</si>
  <si>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</si>
  <si>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</si>
  <si>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</si>
  <si>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</si>
  <si>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</si>
  <si>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</si>
  <si>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</si>
  <si>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</si>
  <si>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</si>
  <si>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</si>
  <si>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</si>
  <si>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</si>
  <si>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</si>
  <si>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</si>
  <si>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</si>
  <si>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</si>
  <si>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</si>
  <si>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</si>
  <si>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</si>
  <si>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</si>
  <si>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</si>
  <si>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</si>
  <si>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</si>
  <si>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</si>
  <si>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</si>
  <si>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</si>
  <si>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</si>
  <si>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</si>
  <si>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</si>
  <si>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</si>
  <si>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</si>
  <si>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</si>
  <si>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</si>
  <si>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</si>
  <si>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</si>
  <si>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</si>
  <si>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</si>
  <si>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</si>
  <si>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</si>
  <si>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</si>
  <si>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</si>
  <si>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</si>
  <si>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</si>
  <si>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</si>
  <si>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</si>
  <si>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</si>
  <si>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</si>
  <si>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</si>
  <si>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</si>
  <si>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</si>
  <si>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</si>
  <si>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</si>
  <si>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</si>
  <si>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</si>
  <si>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</si>
  <si>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</si>
  <si>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</si>
  <si>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</si>
  <si>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</si>
  <si>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</si>
  <si>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</si>
  <si>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</si>
  <si>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</si>
  <si>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</si>
  <si>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</si>
  <si>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</si>
  <si>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</si>
  <si>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</si>
  <si>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</si>
  <si>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</si>
  <si>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</si>
  <si>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</si>
  <si>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</si>
  <si>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</si>
  <si>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</si>
  <si>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</si>
  <si>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</si>
  <si>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</si>
  <si>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</si>
  <si>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</si>
  <si>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</si>
  <si>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</si>
  <si>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</si>
  <si>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</si>
  <si>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</si>
  <si>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</si>
  <si>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</si>
  <si>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</si>
  <si>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</si>
  <si>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</si>
  <si>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</si>
  <si>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</si>
  <si>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</si>
  <si>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</si>
  <si>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</si>
  <si>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</si>
  <si>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</si>
  <si>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</si>
  <si>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</si>
  <si>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</si>
  <si>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</si>
  <si>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</si>
  <si>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</si>
  <si>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</si>
  <si>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</si>
  <si>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</si>
  <si>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</si>
  <si>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</si>
  <si>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</si>
  <si>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</si>
  <si>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</si>
  <si>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</si>
  <si>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</si>
  <si>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</si>
  <si>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</si>
  <si>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</si>
  <si>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</si>
  <si>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</si>
  <si>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</si>
  <si>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</si>
  <si>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</si>
  <si>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</si>
  <si>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</si>
  <si>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</si>
  <si>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</si>
  <si>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</si>
  <si>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</si>
  <si>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</si>
  <si>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</si>
  <si>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</si>
  <si>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</si>
  <si>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</si>
  <si>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</si>
  <si>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</si>
  <si>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</si>
  <si>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</si>
  <si>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</si>
  <si>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</si>
  <si>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</si>
  <si>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</si>
  <si>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</si>
  <si>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</si>
  <si>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</si>
  <si>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</si>
  <si>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</si>
  <si>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</si>
  <si>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</si>
  <si>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</si>
  <si>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</si>
  <si>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</si>
  <si>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</si>
  <si>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</si>
  <si>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</si>
  <si>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</si>
  <si>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</si>
  <si>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</si>
  <si>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</si>
  <si>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</si>
  <si>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</si>
  <si>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</si>
  <si>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</si>
  <si>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</si>
  <si>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</si>
  <si>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</si>
  <si>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</si>
  <si>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</si>
  <si>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</si>
  <si>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</si>
  <si>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</si>
  <si>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</si>
  <si>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</si>
  <si>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</si>
  <si>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</si>
  <si>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</si>
  <si>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</si>
  <si>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</si>
  <si>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</si>
  <si>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</si>
  <si>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</si>
  <si>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</si>
  <si>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</si>
  <si>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</si>
  <si>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</si>
  <si>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</si>
  <si>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</si>
  <si>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</si>
  <si>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</si>
  <si>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</si>
  <si>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</si>
  <si>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</si>
  <si>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</si>
  <si>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</si>
  <si>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</si>
  <si>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</si>
  <si>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</si>
  <si>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</si>
  <si>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</si>
  <si>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</si>
  <si>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</si>
  <si>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</si>
  <si>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</si>
  <si>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</si>
  <si>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</si>
  <si>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</si>
  <si>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</si>
  <si>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</si>
  <si>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</si>
  <si>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</si>
  <si>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</si>
  <si>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</si>
  <si>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</si>
  <si>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</si>
  <si>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</si>
  <si>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</si>
  <si>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</si>
  <si>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</si>
  <si>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</si>
  <si>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</si>
  <si>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</si>
  <si>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</si>
  <si>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</si>
  <si>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</si>
  <si>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</si>
  <si>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</si>
  <si>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</si>
  <si>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</si>
  <si>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</si>
  <si>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</si>
  <si>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</si>
  <si>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</si>
  <si>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</si>
  <si>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</si>
  <si>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</si>
  <si>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</si>
  <si>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</si>
  <si>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</si>
  <si>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</si>
  <si>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</si>
  <si>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</si>
  <si>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</si>
  <si>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</si>
  <si>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</si>
  <si>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</si>
  <si>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</si>
  <si>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</si>
  <si>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</si>
  <si>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</si>
  <si>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</si>
  <si>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</si>
  <si>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</si>
  <si>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</si>
  <si>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</si>
  <si>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</si>
  <si>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</si>
  <si>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</si>
  <si>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</si>
  <si>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</si>
  <si>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</si>
  <si>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</si>
  <si>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</si>
  <si>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</si>
  <si>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</si>
  <si>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</si>
  <si>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</si>
  <si>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</si>
  <si>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</si>
  <si>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</si>
  <si>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</si>
  <si>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</si>
  <si>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</si>
  <si>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</si>
  <si>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</si>
  <si>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</si>
  <si>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</si>
  <si>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</si>
  <si>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</si>
  <si>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</si>
  <si>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</si>
  <si>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</si>
  <si>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</si>
  <si>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</si>
  <si>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</si>
  <si>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</si>
  <si>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</si>
  <si>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</si>
  <si>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</si>
  <si>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</si>
  <si>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</si>
  <si>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</si>
  <si>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</si>
  <si>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</si>
  <si>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</si>
  <si>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</si>
  <si>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</si>
  <si>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</si>
  <si>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</si>
  <si>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</si>
  <si>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</si>
  <si>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</si>
  <si>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</si>
  <si>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</si>
  <si>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</si>
  <si>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</si>
  <si>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</si>
  <si>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</si>
  <si>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</si>
  <si>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</si>
  <si>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</si>
  <si>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</si>
  <si>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</si>
  <si>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</si>
  <si>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</si>
  <si>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</si>
  <si>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</si>
  <si>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</si>
  <si>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</si>
  <si>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</si>
  <si>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</si>
  <si>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</si>
  <si>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</si>
  <si>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</si>
  <si>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</si>
  <si>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</si>
  <si>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</si>
  <si>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</si>
  <si>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</si>
  <si>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</si>
  <si>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</si>
  <si>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</si>
  <si>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</si>
  <si>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</si>
  <si>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</si>
  <si>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</si>
  <si>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</si>
  <si>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</si>
  <si>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</si>
  <si>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</si>
  <si>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</si>
  <si>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</si>
  <si>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</si>
  <si>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</si>
  <si>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</si>
  <si>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</si>
  <si>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</si>
  <si>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</si>
  <si>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</si>
  <si>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</si>
  <si>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</si>
  <si>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</si>
  <si>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</si>
  <si>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</si>
  <si>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</si>
  <si>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</si>
  <si>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</si>
  <si>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</si>
  <si>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</si>
  <si>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</si>
  <si>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</si>
  <si>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</si>
  <si>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</si>
  <si>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</si>
  <si>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</si>
  <si>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</si>
  <si>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</si>
  <si>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</si>
  <si>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</si>
  <si>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</si>
  <si>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</si>
  <si>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</si>
  <si>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</si>
  <si>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</si>
  <si>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</si>
  <si>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</si>
  <si>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</si>
  <si>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</si>
  <si>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</si>
  <si>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</si>
  <si>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</si>
  <si>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</si>
  <si>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</si>
  <si>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</si>
  <si>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</si>
  <si>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</si>
  <si>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</si>
  <si>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</si>
  <si>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</si>
  <si>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</si>
  <si>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</si>
  <si>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</si>
  <si>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</si>
  <si>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</si>
  <si>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</si>
  <si>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</si>
  <si>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</si>
  <si>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</si>
  <si>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</si>
  <si>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</si>
  <si>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</si>
  <si>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</si>
  <si>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</si>
  <si>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</si>
  <si>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</si>
  <si>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</si>
  <si>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</si>
  <si>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</si>
  <si>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</si>
  <si>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</si>
  <si>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</si>
  <si>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</si>
  <si>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</si>
  <si>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</si>
  <si>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</si>
  <si>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</si>
  <si>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</si>
  <si>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</si>
  <si>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</si>
  <si>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</si>
  <si>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</si>
  <si>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</si>
  <si>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</si>
  <si>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</si>
  <si>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</si>
  <si>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</si>
  <si>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</si>
  <si>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</si>
  <si>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</si>
  <si>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</si>
  <si>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</si>
  <si>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</si>
  <si>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</si>
  <si>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</si>
  <si>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</si>
  <si>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</si>
  <si>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</si>
  <si>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</si>
  <si>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</si>
  <si>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</si>
  <si>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</si>
  <si>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</si>
  <si>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</si>
  <si>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</si>
  <si>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</si>
  <si>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</si>
  <si>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</si>
  <si>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</si>
  <si>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</si>
  <si>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</si>
  <si>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</si>
  <si>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</si>
  <si>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</si>
  <si>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</si>
  <si>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</si>
  <si>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</si>
  <si>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</si>
  <si>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</si>
  <si>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</si>
  <si>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</si>
  <si>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</si>
  <si>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</si>
  <si>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</si>
  <si>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</si>
  <si>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</si>
  <si>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</si>
  <si>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</si>
  <si>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</si>
  <si>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</si>
  <si>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</si>
  <si>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</si>
  <si>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</si>
  <si>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</si>
  <si>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</si>
  <si>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</si>
  <si>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</si>
  <si>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</si>
  <si>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</si>
  <si>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</si>
  <si>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</si>
  <si>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</si>
  <si>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</si>
  <si>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</si>
  <si>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</si>
  <si>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</si>
  <si>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</si>
  <si>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</si>
  <si>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</si>
  <si>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</si>
  <si>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</si>
  <si>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</si>
  <si>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</si>
  <si>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</si>
  <si>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</si>
  <si>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</si>
  <si>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</si>
  <si>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</si>
  <si>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</si>
  <si>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</si>
  <si>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</si>
  <si>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</si>
  <si>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</si>
  <si>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</si>
  <si>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</si>
  <si>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</si>
  <si>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</si>
  <si>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</si>
  <si>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</si>
  <si>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</si>
  <si>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</si>
  <si>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</si>
  <si>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</si>
  <si>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</si>
  <si>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</si>
  <si>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</si>
  <si>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</si>
  <si>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</si>
  <si>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</si>
  <si>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</si>
  <si>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</si>
  <si>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</si>
  <si>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</si>
  <si>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</si>
  <si>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</si>
  <si>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</si>
  <si>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</si>
  <si>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</si>
  <si>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</si>
  <si>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</si>
  <si>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</si>
  <si>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</si>
  <si>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</si>
  <si>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</si>
  <si>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</si>
  <si>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</si>
  <si>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</si>
  <si>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</si>
  <si>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</si>
  <si>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</si>
  <si>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</si>
  <si>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</si>
  <si>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</si>
  <si>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</si>
  <si>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</si>
  <si>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</si>
  <si>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</si>
  <si>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</si>
  <si>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</si>
  <si>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</si>
  <si>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</si>
  <si>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</si>
  <si>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</si>
  <si>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</si>
  <si>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</si>
  <si>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</si>
  <si>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</si>
  <si>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</si>
  <si>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</si>
  <si>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</si>
  <si>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</si>
  <si>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</si>
  <si>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</si>
  <si>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</si>
  <si>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</si>
  <si>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</si>
  <si>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</si>
  <si>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</si>
  <si>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</si>
  <si>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</si>
  <si>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</si>
  <si>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</si>
  <si>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</si>
  <si>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</si>
  <si>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</si>
  <si>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</si>
  <si>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</si>
  <si>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</si>
  <si>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</si>
  <si>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</si>
  <si>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</si>
  <si>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</si>
  <si>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</si>
  <si>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</si>
  <si>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</si>
  <si>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</si>
  <si>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</si>
  <si>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</si>
  <si>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</si>
  <si>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</si>
  <si>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</si>
  <si>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</si>
  <si>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</si>
  <si>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</si>
  <si>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</si>
  <si>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</si>
  <si>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</si>
  <si>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</si>
  <si>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</si>
  <si>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</si>
  <si>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</si>
  <si>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</si>
  <si>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</si>
  <si>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</si>
  <si>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</si>
  <si>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</si>
  <si>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</si>
  <si>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</si>
  <si>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</si>
  <si>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</si>
  <si>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</si>
  <si>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</si>
  <si>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</si>
  <si>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</si>
  <si>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</si>
  <si>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</si>
  <si>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</si>
  <si>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</si>
  <si>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</si>
  <si>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</si>
  <si>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</si>
  <si>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</si>
  <si>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</si>
  <si>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</si>
  <si>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</si>
  <si>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</si>
  <si>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</si>
  <si>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</si>
  <si>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</si>
  <si>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</si>
  <si>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</si>
  <si>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</si>
  <si>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</si>
  <si>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</si>
  <si>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</si>
  <si>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</si>
  <si>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</si>
  <si>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</si>
  <si>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</si>
  <si>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</si>
  <si>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</si>
  <si>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</si>
  <si>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</si>
  <si>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</si>
  <si>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</si>
  <si>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</si>
  <si>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</si>
  <si>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</si>
  <si>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</si>
  <si>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</si>
  <si>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</si>
  <si>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</si>
  <si>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</si>
  <si>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</si>
  <si>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</si>
  <si>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</si>
  <si>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</si>
  <si>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</si>
  <si>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</si>
  <si>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</si>
  <si>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</si>
  <si>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</si>
  <si>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</si>
  <si>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</si>
  <si>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</si>
  <si>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</si>
  <si>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</si>
  <si>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</si>
  <si>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</si>
  <si>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</si>
  <si>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</si>
  <si>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</si>
  <si>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</si>
  <si>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</si>
  <si>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</si>
  <si>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</si>
  <si>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</si>
  <si>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</si>
  <si>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</si>
  <si>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</si>
  <si>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</si>
  <si>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</si>
  <si>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</si>
  <si>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</si>
  <si>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</si>
  <si>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</si>
  <si>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</si>
  <si>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</si>
  <si>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</si>
  <si>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</si>
  <si>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</si>
  <si>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</si>
  <si>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</si>
  <si>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</si>
  <si>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</si>
  <si>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</si>
  <si>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</si>
  <si>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</si>
  <si>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</si>
  <si>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</si>
  <si>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</si>
  <si>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</si>
  <si>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</si>
  <si>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</si>
  <si>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</si>
  <si>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</si>
  <si>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</si>
  <si>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</si>
  <si>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</si>
  <si>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</si>
  <si>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</si>
  <si>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</si>
  <si>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</si>
  <si>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</si>
  <si>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</si>
  <si>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</si>
  <si>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</si>
  <si>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</si>
  <si>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</si>
  <si>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</si>
  <si>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</si>
  <si>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</si>
  <si>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</si>
  <si>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</si>
  <si>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</si>
  <si>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</si>
  <si>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</si>
  <si>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</si>
  <si>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</si>
  <si>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</si>
  <si>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</si>
  <si>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</si>
  <si>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</si>
  <si>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</si>
  <si>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</si>
  <si>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</si>
  <si>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</si>
  <si>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</si>
  <si>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</si>
  <si>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</si>
  <si>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</si>
  <si>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</si>
  <si>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</si>
  <si>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</si>
  <si>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</si>
  <si>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</si>
  <si>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</si>
  <si>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</si>
  <si>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</si>
  <si>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</si>
  <si>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</si>
  <si>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</si>
  <si>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</si>
  <si>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</si>
  <si>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</si>
  <si>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</si>
  <si>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</si>
  <si>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</si>
  <si>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</si>
  <si>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</si>
  <si>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</si>
  <si>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</si>
  <si>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</si>
  <si>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</si>
  <si>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</si>
  <si>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</si>
  <si>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</si>
  <si>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</si>
  <si>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</si>
  <si>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</si>
  <si>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</si>
  <si>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</si>
  <si>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</si>
  <si>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</si>
  <si>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</si>
  <si>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</si>
  <si>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</si>
  <si>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</si>
  <si>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</si>
  <si>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</si>
  <si>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</si>
  <si>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</si>
  <si>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</si>
  <si>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</si>
  <si>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</si>
  <si>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</si>
  <si>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</si>
  <si>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</si>
  <si>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</si>
  <si>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</si>
  <si>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</si>
  <si>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</si>
  <si>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</si>
  <si>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</si>
  <si>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</si>
  <si>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</si>
  <si>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</si>
  <si>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</si>
  <si>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</si>
  <si>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</si>
  <si>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</si>
  <si>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</si>
  <si>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</si>
  <si>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</si>
  <si>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</si>
  <si>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</si>
  <si>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</si>
  <si>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</si>
  <si>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</si>
  <si>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</si>
  <si>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</si>
  <si>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</si>
  <si>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</si>
  <si>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</si>
  <si>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</si>
  <si>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</si>
  <si>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</si>
  <si>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</si>
  <si>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</si>
  <si>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</si>
  <si>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</si>
  <si>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</si>
  <si>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</si>
  <si>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</si>
  <si>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</si>
  <si>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</si>
  <si>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</si>
  <si>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</si>
  <si>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</si>
  <si>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</si>
  <si>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</si>
  <si>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</si>
  <si>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</si>
  <si>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</si>
  <si>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</si>
  <si>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</si>
  <si>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</si>
  <si>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</si>
  <si>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</si>
  <si>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</si>
  <si>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</si>
  <si>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</si>
  <si>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</si>
  <si>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</si>
  <si>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</si>
  <si>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</si>
  <si>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</si>
  <si>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</si>
  <si>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</si>
  <si>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</si>
  <si>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</si>
  <si>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</si>
  <si>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</si>
  <si>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</si>
  <si>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</si>
  <si>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</si>
  <si>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</si>
  <si>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</si>
  <si>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</si>
  <si>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</si>
  <si>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</si>
  <si>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</si>
  <si>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</si>
  <si>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</si>
  <si>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</si>
  <si>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</si>
  <si>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</si>
  <si>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</si>
  <si>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</si>
  <si>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</si>
  <si>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</si>
  <si>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</si>
  <si>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</si>
  <si>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</si>
  <si>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</si>
  <si>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</si>
  <si>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</si>
  <si>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</si>
  <si>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</si>
  <si>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</si>
  <si>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</si>
  <si>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</si>
  <si>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</si>
  <si>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</si>
  <si>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</si>
  <si>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</si>
  <si>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</si>
  <si>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</si>
  <si>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</si>
  <si>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</si>
  <si>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</si>
  <si>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</si>
  <si>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</si>
  <si>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</si>
  <si>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</si>
  <si>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</si>
  <si>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</si>
  <si>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</si>
  <si>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</si>
  <si>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</si>
  <si>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</si>
  <si>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</si>
  <si>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</si>
  <si>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</si>
  <si>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</si>
  <si>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</si>
  <si>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</si>
  <si>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</si>
  <si>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</si>
  <si>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</si>
  <si>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</si>
  <si>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</si>
  <si>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</si>
  <si>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</si>
  <si>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</si>
  <si>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</si>
  <si>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</si>
  <si>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</si>
  <si>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</si>
  <si>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</si>
  <si>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</si>
  <si>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</si>
  <si>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</si>
  <si>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</si>
  <si>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</si>
  <si>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</si>
  <si>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</si>
  <si>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</si>
  <si>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</si>
  <si>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</si>
  <si>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</si>
  <si>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</si>
  <si>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</si>
  <si>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</si>
  <si>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</si>
  <si>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</si>
  <si>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</si>
  <si>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</si>
  <si>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</si>
  <si>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</si>
  <si>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</si>
  <si>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</si>
  <si>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</si>
  <si>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</si>
  <si>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</si>
  <si>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</si>
  <si>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</si>
  <si>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</si>
  <si>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</si>
  <si>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</si>
  <si>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</si>
  <si>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</si>
  <si>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</si>
  <si>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</si>
  <si>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</si>
  <si>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</si>
  <si>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</si>
  <si>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</si>
  <si>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</si>
  <si>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</si>
  <si>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</si>
  <si>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</si>
  <si>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</si>
  <si>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</si>
  <si>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</si>
  <si>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</si>
  <si>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</si>
  <si>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</si>
  <si>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</si>
  <si>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</si>
  <si>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</si>
  <si>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</si>
  <si>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</si>
  <si>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</si>
  <si>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</si>
  <si>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</si>
  <si>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</si>
  <si>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</si>
  <si>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</si>
  <si>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</si>
  <si>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</si>
  <si>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</si>
  <si>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</si>
  <si>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</si>
  <si>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</si>
  <si>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</si>
  <si>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</si>
  <si>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</si>
  <si>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</si>
  <si>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</si>
  <si>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</si>
  <si>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</si>
  <si>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</si>
  <si>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</si>
  <si>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</si>
  <si>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</si>
  <si>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</si>
  <si>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</si>
  <si>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</si>
  <si>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</si>
  <si>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</si>
  <si>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</si>
  <si>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</si>
  <si>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</si>
  <si>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</si>
  <si>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</si>
  <si>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</si>
  <si>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</si>
  <si>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</si>
  <si>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</si>
  <si>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</si>
  <si>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</si>
  <si>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</si>
  <si>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</si>
  <si>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</si>
  <si>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</si>
  <si>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</si>
  <si>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</si>
  <si>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</si>
  <si>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</si>
  <si>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</si>
  <si>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</si>
  <si>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</si>
  <si>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</si>
  <si>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</si>
  <si>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</si>
  <si>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</si>
  <si>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</si>
  <si>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</si>
  <si>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</si>
  <si>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</si>
  <si>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</si>
  <si>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</si>
  <si>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</si>
  <si>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</si>
  <si>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</si>
  <si>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</si>
  <si>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</si>
  <si>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</si>
  <si>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</si>
  <si>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</si>
  <si>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</si>
  <si>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</si>
  <si>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</si>
  <si>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</si>
  <si>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</si>
  <si>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</si>
  <si>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</si>
  <si>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</si>
  <si>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</si>
  <si>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</si>
  <si>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</si>
  <si>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</si>
  <si>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</si>
  <si>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</si>
  <si>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</si>
  <si>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</si>
  <si>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</si>
  <si>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</si>
  <si>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</si>
  <si>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</si>
  <si>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</si>
  <si>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</si>
  <si>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</si>
  <si>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</si>
  <si>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</si>
  <si>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</si>
  <si>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</si>
  <si>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</si>
  <si>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</si>
  <si>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</si>
  <si>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</si>
  <si>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</si>
  <si>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</si>
  <si>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</si>
  <si>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</si>
  <si>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</si>
  <si>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</si>
  <si>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</si>
  <si>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</si>
  <si>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</si>
  <si>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</si>
  <si>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</si>
  <si>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</si>
  <si>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</si>
  <si>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</si>
  <si>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</si>
  <si>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</si>
  <si>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</si>
  <si>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</si>
  <si>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</si>
  <si>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</si>
  <si>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</si>
  <si>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</si>
  <si>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</si>
  <si>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</si>
  <si>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</si>
  <si>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</si>
  <si>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</si>
  <si>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</si>
  <si>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</si>
  <si>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</si>
  <si>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</si>
  <si>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</si>
  <si>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</si>
  <si>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</si>
  <si>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</si>
  <si>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</si>
  <si>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</si>
  <si>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</si>
  <si>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</si>
  <si>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</si>
  <si>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</si>
  <si>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</si>
  <si>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</si>
  <si>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</si>
  <si>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</si>
  <si>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</si>
  <si>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</si>
  <si>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</si>
  <si>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</si>
  <si>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</si>
  <si>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</si>
  <si>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</si>
  <si>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</si>
  <si>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</si>
  <si>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</si>
  <si>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</si>
  <si>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</si>
  <si>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</si>
  <si>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</si>
  <si>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</si>
  <si>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</si>
  <si>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</si>
  <si>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</si>
  <si>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</si>
  <si>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</si>
  <si>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</si>
  <si>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</si>
  <si>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</si>
  <si>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</si>
  <si>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</si>
  <si>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</si>
  <si>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</si>
  <si>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</si>
  <si>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</si>
  <si>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</si>
  <si>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</si>
  <si>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</si>
  <si>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</si>
  <si>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</si>
  <si>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</si>
  <si>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</si>
  <si>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</si>
  <si>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</si>
  <si>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</si>
  <si>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</si>
  <si>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</si>
  <si>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</si>
  <si>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</si>
  <si>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</si>
  <si>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</si>
  <si>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</si>
  <si>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</si>
  <si>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</si>
  <si>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</si>
  <si>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</si>
  <si>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</si>
  <si>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</si>
  <si>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</si>
  <si>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</si>
  <si>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</si>
  <si>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</si>
  <si>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</si>
  <si>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</si>
  <si>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</si>
  <si>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</si>
  <si>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</si>
  <si>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</si>
  <si>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</si>
  <si>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</si>
  <si>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</si>
  <si>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</si>
  <si>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</si>
  <si>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</si>
  <si>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</si>
  <si>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</si>
  <si>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</si>
  <si>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</si>
  <si>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</si>
  <si>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</si>
  <si>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</si>
  <si>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</si>
  <si>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</si>
  <si>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</si>
  <si>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</si>
  <si>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</si>
  <si>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</si>
  <si>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</si>
  <si>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</si>
  <si>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</si>
  <si>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</si>
  <si>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</si>
  <si>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</si>
  <si>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</si>
  <si>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</si>
  <si>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</si>
  <si>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</si>
  <si>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</si>
  <si>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</si>
  <si>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</si>
  <si>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</si>
  <si>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</si>
  <si>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</si>
  <si>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</si>
  <si>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</si>
  <si>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</si>
  <si>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</si>
  <si>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</si>
  <si>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</si>
  <si>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</si>
  <si>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</si>
  <si>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</si>
  <si>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</si>
  <si>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</si>
  <si>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</si>
  <si>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</si>
  <si>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</si>
  <si>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</si>
  <si>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</si>
  <si>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</si>
  <si>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</si>
  <si>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</si>
  <si>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</si>
  <si>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</si>
  <si>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</si>
  <si>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</si>
  <si>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</si>
  <si>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</si>
  <si>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</si>
  <si>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</si>
  <si>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</si>
  <si>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</si>
  <si>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</si>
  <si>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</si>
  <si>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</si>
  <si>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</si>
  <si>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</si>
  <si>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</si>
  <si>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</si>
  <si>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</si>
  <si>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</si>
  <si>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</si>
  <si>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</si>
  <si>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</si>
  <si>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</si>
  <si>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</si>
  <si>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</si>
  <si>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</si>
  <si>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</si>
  <si>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</si>
  <si>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</si>
  <si>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</si>
  <si>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</si>
  <si>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</si>
  <si>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</si>
  <si>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</si>
  <si>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</si>
  <si>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</si>
  <si>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</si>
  <si>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</si>
  <si>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</si>
  <si>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</si>
  <si>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</si>
  <si>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</si>
  <si>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</si>
  <si>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</si>
  <si>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</si>
  <si>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</si>
  <si>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</si>
  <si>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</si>
  <si>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</si>
  <si>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</si>
  <si>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</si>
  <si>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</si>
  <si>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</si>
  <si>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</si>
  <si>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</si>
  <si>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</si>
  <si>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</si>
  <si>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</si>
  <si>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</si>
  <si>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</si>
  <si>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</si>
  <si>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</si>
  <si>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</si>
  <si>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</si>
  <si>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</si>
  <si>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</si>
  <si>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</si>
  <si>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</si>
  <si>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</si>
  <si>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</si>
  <si>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</si>
  <si>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</si>
  <si>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</si>
  <si>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</si>
  <si>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</si>
  <si>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</si>
  <si>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</si>
  <si>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</si>
  <si>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</si>
  <si>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</si>
  <si>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</si>
  <si>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</si>
  <si>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</si>
  <si>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</si>
  <si>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</si>
  <si>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</si>
  <si>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</si>
  <si>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</si>
  <si>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</si>
  <si>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</si>
  <si>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</si>
  <si>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</si>
  <si>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</si>
  <si>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</si>
  <si>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</si>
  <si>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</si>
  <si>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</si>
  <si>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</si>
  <si>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</si>
  <si>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</si>
  <si>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</si>
  <si>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</si>
  <si>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</si>
  <si>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</si>
  <si>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</si>
  <si>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</si>
  <si>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</si>
  <si>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</si>
  <si>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</si>
  <si>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</si>
  <si>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</si>
  <si>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</si>
  <si>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</si>
  <si>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</si>
  <si>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</si>
  <si>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</si>
  <si>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</si>
  <si>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</si>
  <si>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</si>
  <si>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</si>
  <si>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</si>
  <si>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</si>
  <si>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</si>
  <si>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</si>
  <si>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</si>
  <si>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</si>
  <si>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</si>
  <si>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</si>
  <si>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</si>
  <si>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</si>
  <si>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</si>
  <si>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</si>
  <si>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</si>
  <si>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</si>
  <si>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</si>
  <si>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</si>
  <si>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</si>
  <si>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</si>
  <si>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</si>
  <si>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</si>
  <si>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</si>
  <si>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</si>
  <si>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</si>
  <si>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</si>
  <si>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</si>
  <si>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</si>
  <si>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</si>
  <si>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</si>
  <si>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</si>
  <si>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</si>
  <si>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</si>
  <si>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</si>
  <si>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</si>
  <si>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</si>
  <si>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</si>
  <si>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</si>
  <si>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</si>
  <si>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</si>
  <si>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</si>
  <si>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</si>
  <si>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</si>
  <si>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</si>
  <si>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</si>
  <si>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</si>
  <si>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</si>
  <si>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</si>
  <si>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</si>
  <si>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</si>
  <si>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</si>
  <si>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</si>
  <si>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</si>
  <si>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</si>
  <si>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</si>
  <si>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</si>
  <si>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</si>
  <si>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</si>
  <si>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</si>
  <si>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</si>
  <si>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</si>
  <si>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</si>
  <si>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</si>
  <si>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</si>
  <si>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</si>
  <si>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</si>
  <si>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</si>
  <si>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</si>
  <si>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</si>
  <si>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</si>
  <si>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</si>
  <si>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</si>
  <si>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</si>
  <si>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</si>
  <si>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</si>
  <si>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</si>
  <si>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</si>
  <si>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</si>
  <si>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</si>
  <si>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</si>
  <si>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</si>
  <si>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</si>
  <si>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</si>
  <si>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</si>
  <si>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</si>
  <si>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</si>
  <si>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</si>
  <si>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</si>
  <si>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</si>
  <si>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</si>
  <si>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</si>
  <si>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</si>
  <si>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</si>
  <si>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</si>
  <si>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</si>
  <si>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</si>
  <si>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</si>
  <si>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</si>
  <si>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</si>
  <si>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</si>
  <si>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</si>
  <si>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</si>
  <si>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</si>
  <si>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</si>
  <si>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</si>
  <si>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</si>
  <si>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</si>
  <si>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</si>
  <si>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</si>
  <si>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</si>
  <si>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</si>
  <si>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</si>
  <si>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</si>
  <si>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</si>
  <si>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</si>
  <si>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</si>
  <si>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</si>
  <si>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</si>
  <si>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</si>
  <si>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</si>
  <si>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</si>
  <si>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</si>
  <si>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</si>
  <si>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</si>
  <si>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</si>
  <si>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</si>
  <si>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</si>
  <si>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</si>
  <si>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</si>
  <si>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</si>
  <si>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</si>
  <si>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</si>
  <si>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</si>
  <si>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</si>
  <si>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</si>
  <si>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</si>
  <si>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</si>
  <si>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</si>
  <si>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</si>
  <si>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</si>
  <si>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</si>
  <si>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</si>
  <si>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</si>
  <si>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</si>
  <si>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</si>
  <si>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</si>
  <si>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</si>
  <si>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</si>
  <si>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</si>
  <si>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</si>
  <si>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</si>
  <si>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</si>
  <si>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</si>
  <si>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</si>
  <si>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</si>
  <si>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</si>
  <si>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</si>
  <si>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</si>
  <si>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</si>
  <si>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</si>
  <si>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</si>
  <si>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</si>
  <si>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</si>
  <si>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</si>
  <si>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</si>
  <si>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</si>
  <si>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</si>
  <si>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</si>
  <si>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</si>
  <si>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</si>
  <si>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</si>
  <si>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</si>
  <si>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</si>
  <si>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</si>
  <si>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</si>
  <si>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</si>
  <si>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</si>
  <si>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</si>
  <si>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</si>
  <si>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</si>
  <si>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</si>
  <si>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</si>
  <si>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</si>
  <si>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</si>
  <si>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</si>
  <si>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</si>
  <si>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</si>
  <si>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</si>
  <si>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</si>
  <si>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</si>
  <si>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</si>
  <si>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</si>
  <si>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</si>
  <si>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</si>
  <si>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</si>
  <si>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</si>
  <si>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</si>
  <si>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</si>
  <si>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</si>
  <si>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</si>
  <si>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</si>
  <si>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</si>
  <si>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</si>
  <si>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</si>
  <si>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</si>
  <si>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</si>
  <si>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</si>
  <si>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</si>
  <si>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</si>
  <si>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</si>
  <si>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</si>
  <si>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</si>
  <si>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</si>
  <si>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</si>
  <si>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</si>
  <si>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</si>
  <si>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</si>
  <si>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</si>
  <si>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</si>
  <si>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</si>
  <si>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</si>
  <si>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</si>
  <si>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</si>
  <si>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</si>
  <si>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</si>
  <si>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</si>
  <si>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</si>
  <si>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</si>
  <si>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</si>
  <si>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</si>
  <si>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</si>
  <si>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</si>
  <si>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</si>
  <si>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</si>
  <si>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</si>
  <si>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</si>
  <si>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</si>
  <si>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</si>
  <si>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</si>
  <si>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</si>
  <si>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</si>
  <si>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</si>
  <si>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</si>
  <si>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</si>
  <si>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</si>
  <si>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</si>
  <si>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</si>
  <si>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</si>
  <si>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</si>
  <si>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</si>
  <si>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</si>
  <si>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</si>
  <si>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</si>
  <si>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</si>
  <si>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</si>
  <si>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</si>
  <si>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</si>
  <si>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</si>
  <si>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</si>
  <si>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</si>
  <si>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</si>
  <si>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</si>
  <si>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</si>
  <si>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</si>
  <si>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</si>
  <si>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</si>
  <si>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</si>
  <si>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</si>
  <si>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</si>
  <si>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</si>
  <si>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</si>
  <si>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</si>
  <si>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</si>
  <si>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</si>
  <si>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</si>
  <si>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</si>
  <si>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</si>
  <si>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</si>
  <si>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</si>
  <si>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</si>
  <si>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</si>
  <si>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</si>
  <si>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</si>
  <si>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</si>
  <si>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</si>
  <si>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</si>
  <si>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</si>
  <si>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</si>
  <si>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</si>
  <si>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</si>
  <si>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</si>
  <si>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</si>
  <si>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</si>
  <si>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</si>
  <si>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</si>
  <si>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</si>
  <si>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</si>
  <si>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</si>
  <si>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</si>
  <si>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</si>
  <si>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</si>
  <si>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</si>
  <si>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</si>
  <si>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</si>
  <si>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</si>
  <si>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</si>
  <si>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</si>
  <si>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</si>
  <si>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</si>
  <si>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</si>
  <si>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</si>
  <si>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</si>
  <si>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</si>
  <si>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</si>
  <si>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</si>
  <si>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</si>
  <si>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</si>
  <si>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</si>
  <si>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</si>
  <si>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</si>
  <si>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</si>
  <si>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</si>
  <si>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</si>
  <si>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</si>
  <si>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</si>
  <si>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</si>
  <si>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</si>
  <si>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</si>
  <si>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</si>
  <si>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</si>
  <si>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</si>
  <si>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</si>
  <si>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</si>
  <si>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</si>
  <si>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</si>
  <si>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</si>
  <si>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</si>
  <si>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</si>
  <si>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</si>
  <si>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</si>
  <si>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</si>
  <si>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</si>
  <si>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</si>
  <si>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</si>
  <si>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</si>
  <si>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</si>
  <si>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</si>
  <si>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</si>
  <si>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</si>
  <si>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</si>
  <si>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</si>
  <si>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</si>
  <si>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</si>
  <si>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</si>
  <si>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</si>
  <si>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</si>
  <si>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</si>
  <si>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</si>
  <si>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</si>
  <si>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</si>
  <si>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</si>
  <si>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</si>
  <si>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</si>
  <si>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</si>
  <si>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</si>
  <si>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</si>
  <si>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</si>
  <si>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</si>
  <si>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</si>
  <si>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</si>
  <si>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</si>
  <si>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</si>
  <si>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</si>
  <si>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</si>
  <si>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</si>
  <si>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</si>
  <si>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</si>
  <si>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</si>
  <si>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</si>
  <si>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</si>
  <si>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</si>
  <si>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</si>
  <si>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</si>
  <si>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</si>
  <si>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</si>
  <si>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</si>
  <si>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</si>
  <si>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</si>
  <si>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</si>
  <si>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</si>
  <si>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</si>
  <si>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</si>
  <si>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</si>
  <si>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</si>
  <si>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</si>
  <si>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</si>
  <si>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</si>
  <si>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</si>
  <si>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</si>
  <si>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</si>
  <si>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</si>
  <si>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</si>
  <si>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</si>
  <si>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</si>
  <si>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</si>
  <si>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</si>
  <si>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</si>
  <si>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</si>
  <si>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</si>
  <si>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</si>
  <si>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</si>
  <si>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</si>
  <si>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</si>
  <si>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</si>
  <si>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</si>
  <si>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</si>
  <si>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</si>
  <si>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</si>
  <si>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</si>
  <si>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</si>
  <si>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</si>
  <si>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</si>
  <si>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</si>
  <si>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</si>
  <si>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</si>
  <si>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</si>
  <si>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</si>
  <si>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</si>
  <si>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</si>
  <si>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</si>
  <si>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</si>
  <si>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</si>
  <si>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</si>
  <si>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</si>
  <si>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</si>
  <si>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</si>
  <si>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</si>
  <si>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</si>
  <si>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</si>
  <si>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</si>
  <si>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</si>
  <si>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</si>
  <si>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</si>
  <si>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</si>
  <si>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</si>
  <si>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</si>
  <si>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</si>
  <si>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</si>
  <si>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</si>
  <si>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</si>
  <si>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</si>
  <si>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</si>
  <si>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</si>
  <si>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</si>
  <si>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</si>
  <si>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</si>
  <si>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</si>
  <si>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</si>
  <si>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</si>
  <si>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</si>
  <si>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</si>
  <si>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</si>
  <si>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</si>
  <si>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</si>
  <si>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</si>
  <si>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</si>
  <si>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</si>
  <si>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</si>
  <si>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</si>
  <si>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</si>
  <si>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</si>
  <si>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</si>
  <si>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</si>
  <si>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</si>
  <si>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</si>
  <si>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</si>
  <si>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</si>
  <si>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</si>
  <si>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</si>
  <si>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</si>
  <si>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</si>
  <si>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</si>
  <si>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</si>
  <si>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</si>
  <si>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</si>
  <si>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</si>
  <si>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</si>
  <si>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</si>
  <si>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</si>
  <si>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</si>
  <si>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</si>
  <si>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</si>
  <si>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</si>
  <si>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</si>
  <si>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</si>
  <si>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</si>
  <si>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</si>
  <si>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</si>
  <si>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</si>
  <si>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</si>
  <si>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</si>
  <si>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</si>
  <si>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</si>
  <si>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</si>
  <si>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</si>
  <si>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</si>
  <si>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</si>
  <si>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</si>
  <si>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</si>
  <si>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</si>
  <si>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</si>
  <si>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</si>
  <si>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</si>
  <si>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</si>
  <si>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</si>
  <si>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</si>
  <si>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</si>
  <si>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</si>
  <si>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</si>
  <si>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</si>
  <si>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</si>
  <si>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</si>
  <si>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</si>
  <si>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</si>
  <si>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</si>
  <si>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</si>
  <si>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</si>
  <si>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</si>
  <si>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</si>
  <si>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</si>
  <si>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</si>
  <si>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</si>
  <si>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</si>
  <si>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</si>
  <si>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</si>
  <si>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</si>
  <si>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</si>
  <si>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</si>
  <si>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</si>
  <si>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</si>
  <si>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</si>
  <si>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</si>
  <si>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</si>
  <si>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</si>
  <si>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</si>
  <si>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</si>
  <si>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</si>
  <si>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</si>
  <si>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</si>
  <si>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</si>
  <si>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</si>
  <si>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</si>
  <si>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</si>
  <si>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</si>
  <si>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</si>
  <si>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</si>
  <si>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</si>
  <si>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</si>
  <si>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</si>
  <si>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</si>
  <si>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</si>
  <si>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</si>
  <si>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</si>
  <si>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</si>
  <si>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</si>
  <si>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</si>
  <si>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</si>
  <si>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</si>
  <si>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</si>
  <si>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</si>
  <si>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</si>
  <si>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</si>
  <si>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</si>
  <si>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</si>
  <si>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</si>
  <si>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</si>
  <si>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</si>
  <si>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</si>
  <si>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</si>
  <si>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</si>
  <si>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</si>
  <si>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</si>
  <si>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</si>
  <si>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</si>
  <si>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</si>
  <si>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</si>
  <si>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</si>
  <si>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</si>
  <si>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</si>
  <si>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</si>
  <si>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</si>
  <si>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</si>
  <si>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</si>
  <si>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</si>
  <si>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</si>
  <si>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</si>
  <si>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</si>
  <si>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</si>
  <si>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</si>
  <si>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</si>
  <si>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</si>
  <si>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</si>
  <si>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</si>
  <si>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</si>
  <si>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</si>
  <si>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</si>
  <si>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</si>
  <si>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</si>
  <si>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</si>
  <si>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</si>
  <si>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</si>
  <si>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</si>
  <si>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</si>
  <si>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</si>
  <si>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</si>
  <si>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</si>
  <si>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</si>
  <si>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</si>
  <si>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</si>
  <si>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</si>
  <si>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</si>
  <si>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</si>
  <si>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</si>
  <si>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</si>
  <si>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</si>
  <si>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</si>
  <si>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</si>
  <si>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</si>
  <si>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</si>
  <si>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</si>
  <si>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</si>
  <si>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</si>
  <si>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</si>
  <si>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</si>
  <si>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</si>
  <si>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</si>
  <si>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</si>
  <si>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</si>
  <si>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</si>
  <si>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</si>
  <si>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</si>
  <si>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</si>
  <si>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</si>
  <si>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</si>
  <si>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</si>
  <si>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</si>
  <si>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</si>
  <si>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</si>
  <si>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</si>
  <si>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</si>
  <si>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</si>
  <si>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</si>
  <si>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</si>
  <si>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</si>
  <si>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</si>
  <si>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</si>
  <si>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</si>
  <si>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</si>
  <si>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</si>
  <si>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</si>
  <si>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</si>
  <si>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</si>
  <si>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</si>
  <si>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</si>
  <si>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</si>
  <si>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</si>
  <si>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</si>
  <si>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</si>
  <si>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</si>
  <si>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</si>
  <si>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</si>
  <si>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</si>
  <si>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</si>
  <si>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</si>
  <si>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</si>
  <si>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</si>
  <si>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</si>
  <si>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</si>
  <si>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</si>
  <si>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</si>
  <si>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</si>
  <si>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</si>
  <si>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</si>
  <si>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</si>
  <si>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</si>
  <si>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</si>
  <si>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</si>
  <si>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</si>
  <si>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</si>
  <si>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</si>
  <si>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</si>
  <si>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</si>
  <si>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</si>
  <si>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</si>
  <si>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</si>
  <si>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</si>
  <si>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</si>
  <si>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</si>
  <si>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</si>
  <si>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</si>
  <si>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</si>
  <si>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</si>
  <si>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</si>
  <si>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</si>
  <si>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</si>
  <si>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</si>
  <si>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</si>
  <si>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</si>
  <si>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</si>
  <si>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</si>
  <si>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</si>
  <si>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</si>
  <si>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</si>
  <si>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</si>
  <si>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</si>
  <si>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</si>
  <si>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</si>
  <si>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</si>
  <si>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</si>
  <si>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</si>
  <si>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</si>
  <si>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</si>
  <si>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</si>
  <si>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</si>
  <si>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</si>
  <si>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</si>
  <si>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</si>
  <si>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</si>
  <si>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</si>
  <si>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</si>
  <si>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</si>
  <si>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</si>
  <si>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</si>
  <si>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</si>
  <si>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</si>
  <si>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</si>
  <si>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</si>
  <si>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</si>
  <si>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</si>
  <si>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</si>
  <si>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</si>
  <si>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</si>
  <si>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</si>
  <si>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</si>
  <si>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</si>
  <si>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</si>
  <si>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</si>
  <si>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</si>
  <si>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</si>
  <si>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</si>
  <si>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</si>
  <si>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</si>
  <si>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</si>
  <si>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</si>
  <si>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</si>
  <si>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</si>
  <si>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</si>
  <si>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</si>
  <si>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</si>
  <si>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</si>
  <si>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</si>
  <si>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</si>
  <si>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</si>
  <si>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</si>
  <si>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</si>
  <si>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</si>
  <si>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</si>
  <si>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</si>
  <si>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</si>
  <si>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</si>
  <si>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</si>
  <si>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</si>
  <si>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</si>
  <si>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</si>
  <si>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</si>
  <si>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</si>
  <si>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</si>
  <si>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</si>
  <si>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</si>
  <si>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</si>
  <si>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</si>
  <si>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</si>
  <si>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</si>
  <si>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</si>
  <si>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</si>
  <si>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</si>
  <si>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</si>
  <si>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</si>
  <si>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</si>
  <si>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</si>
  <si>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</si>
  <si>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</si>
  <si>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</si>
  <si>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</si>
  <si>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</si>
  <si>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</si>
  <si>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</si>
  <si>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</si>
  <si>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</si>
  <si>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</si>
  <si>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</si>
  <si>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</si>
  <si>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</si>
  <si>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</si>
  <si>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</si>
  <si>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</si>
  <si>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</si>
  <si>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</si>
  <si>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</si>
  <si>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</si>
  <si>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</si>
  <si>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</si>
  <si>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</si>
  <si>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</si>
  <si>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</si>
  <si>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</si>
  <si>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</si>
  <si>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</si>
  <si>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</si>
  <si>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</si>
  <si>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</si>
  <si>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</si>
  <si>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</si>
  <si>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</si>
  <si>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</si>
  <si>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</si>
  <si>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</si>
  <si>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</si>
  <si>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</si>
  <si>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</si>
  <si>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</si>
  <si>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</si>
  <si>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</si>
  <si>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</si>
  <si>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</si>
  <si>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</si>
  <si>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</si>
  <si>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</si>
  <si>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</si>
  <si>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</si>
  <si>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</si>
  <si>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</si>
  <si>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</si>
  <si>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</si>
  <si>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</si>
  <si>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</si>
  <si>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</si>
  <si>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</si>
  <si>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</si>
  <si>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</si>
  <si>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</si>
  <si>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</si>
  <si>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</si>
  <si>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</si>
  <si>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</si>
  <si>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</si>
  <si>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</si>
  <si>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</si>
  <si>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</si>
  <si>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</si>
  <si>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</si>
  <si>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</si>
  <si>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</si>
  <si>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</si>
  <si>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</si>
  <si>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</si>
  <si>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</si>
  <si>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</si>
  <si>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</si>
  <si>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</si>
  <si>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</si>
  <si>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</si>
  <si>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</si>
  <si>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</si>
  <si>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</si>
  <si>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</si>
  <si>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</si>
  <si>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</si>
  <si>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</si>
  <si>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</si>
  <si>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</si>
  <si>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</si>
  <si>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</si>
  <si>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</si>
  <si>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</si>
  <si>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</si>
  <si>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</si>
  <si>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</si>
  <si>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</si>
  <si>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</si>
  <si>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</si>
  <si>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</si>
  <si>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</si>
  <si>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</si>
  <si>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</si>
  <si>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</si>
  <si>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</si>
  <si>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</si>
  <si>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</si>
  <si>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</si>
  <si>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</si>
  <si>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</si>
  <si>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</si>
  <si>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</si>
  <si>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</si>
  <si>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</si>
  <si>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</si>
  <si>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</si>
  <si>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</si>
  <si>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</si>
  <si>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</si>
  <si>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</si>
  <si>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</si>
  <si>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</si>
  <si>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</si>
  <si>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</si>
  <si>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</si>
  <si>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</si>
  <si>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</si>
  <si>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</si>
  <si>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</si>
  <si>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</si>
  <si>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</si>
  <si>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</si>
  <si>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</si>
  <si>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</si>
  <si>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</si>
  <si>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</si>
  <si>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</si>
  <si>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</si>
  <si>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</si>
  <si>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</si>
  <si>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</si>
  <si>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</si>
  <si>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</si>
  <si>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</si>
  <si>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</si>
  <si>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</si>
  <si>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</si>
  <si>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</si>
  <si>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</si>
  <si>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</si>
  <si>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</si>
  <si>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</si>
  <si>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</si>
  <si>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</si>
  <si>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</si>
  <si>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</si>
  <si>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</si>
  <si>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</si>
  <si>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</si>
  <si>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</si>
  <si>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</si>
  <si>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</si>
  <si>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</si>
  <si>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</si>
  <si>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</si>
  <si>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</si>
  <si>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</si>
  <si>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</si>
  <si>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</si>
  <si>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</si>
  <si>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</si>
  <si>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</si>
  <si>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</si>
  <si>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</si>
  <si>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</si>
  <si>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</si>
  <si>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</si>
  <si>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</si>
  <si>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</si>
  <si>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</si>
  <si>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</si>
  <si>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</si>
  <si>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</si>
  <si>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</si>
  <si>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</si>
  <si>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</si>
  <si>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</si>
  <si>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</si>
  <si>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</si>
  <si>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</si>
  <si>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</si>
  <si>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</si>
  <si>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</si>
  <si>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</si>
  <si>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</si>
  <si>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</si>
  <si>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</si>
  <si>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</si>
  <si>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</si>
  <si>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</si>
  <si>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</si>
  <si>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</si>
  <si>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</si>
  <si>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</si>
  <si>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</si>
  <si>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</si>
  <si>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</si>
  <si>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</si>
  <si>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</si>
  <si>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</si>
  <si>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</si>
  <si>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</si>
  <si>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</si>
  <si>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</si>
  <si>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</si>
  <si>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</si>
  <si>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</si>
  <si>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</si>
  <si>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</si>
  <si>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</si>
  <si>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</si>
  <si>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</si>
  <si>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</si>
  <si>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</si>
  <si>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</si>
  <si>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</si>
  <si>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</si>
  <si>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</si>
  <si>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</si>
  <si>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</si>
  <si>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</si>
  <si>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</si>
  <si>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</si>
  <si>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</si>
  <si>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</si>
  <si>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</si>
  <si>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</si>
  <si>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</si>
  <si>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</si>
  <si>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</si>
  <si>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</si>
  <si>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</si>
  <si>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</si>
  <si>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</si>
  <si>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</si>
  <si>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</si>
  <si>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</si>
  <si>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</si>
  <si>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</si>
  <si>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</si>
  <si>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</si>
  <si>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</si>
  <si>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</si>
  <si>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</si>
  <si>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</si>
  <si>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</si>
  <si>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</si>
  <si>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</si>
  <si>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</si>
  <si>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</si>
  <si>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</si>
  <si>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</si>
  <si>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</si>
  <si>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</si>
  <si>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</si>
  <si>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</si>
  <si>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</si>
  <si>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</si>
  <si>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</si>
  <si>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</si>
  <si>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</si>
  <si>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</si>
  <si>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</si>
  <si>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</si>
  <si>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</si>
  <si>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</si>
  <si>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</si>
  <si>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</si>
  <si>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</si>
  <si>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</si>
  <si>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</si>
  <si>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</si>
  <si>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</si>
  <si>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</si>
  <si>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</si>
  <si>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</si>
  <si>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</si>
  <si>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</si>
  <si>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</si>
  <si>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</si>
  <si>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</si>
  <si>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</si>
  <si>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</si>
  <si>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</si>
  <si>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</si>
  <si>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</si>
  <si>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</si>
  <si>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</si>
  <si>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</si>
  <si>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</si>
  <si>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</si>
  <si>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</si>
  <si>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</si>
  <si>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</si>
  <si>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</si>
  <si>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</si>
  <si>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</si>
  <si>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</si>
  <si>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</si>
  <si>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</si>
  <si>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</si>
  <si>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</si>
  <si>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</si>
  <si>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</si>
  <si>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</si>
  <si>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</si>
  <si>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</si>
  <si>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</si>
  <si>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</si>
  <si>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</si>
  <si>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</si>
  <si>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</si>
  <si>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</si>
  <si>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</si>
  <si>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</si>
  <si>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</si>
  <si>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</si>
  <si>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</si>
  <si>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</si>
  <si>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</si>
  <si>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</si>
  <si>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</si>
  <si>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</si>
  <si>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</si>
  <si>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</si>
  <si>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</si>
  <si>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</si>
  <si>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</si>
  <si>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</si>
  <si>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</si>
  <si>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</si>
  <si>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</si>
  <si>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</si>
  <si>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</si>
  <si>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</si>
  <si>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</si>
  <si>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</si>
  <si>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</si>
  <si>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</si>
  <si>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</si>
  <si>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</si>
  <si>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</si>
  <si>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</si>
  <si>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</si>
  <si>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</si>
  <si>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</si>
  <si>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</si>
  <si>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</si>
  <si>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</si>
  <si>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</si>
  <si>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</si>
  <si>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</si>
  <si>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</si>
  <si>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</si>
  <si>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</si>
  <si>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</si>
  <si>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</si>
  <si>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</si>
  <si>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</si>
  <si>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</si>
  <si>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</si>
  <si>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</si>
  <si>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</si>
  <si>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</si>
  <si>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</si>
  <si>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</si>
  <si>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</si>
  <si>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</si>
  <si>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</si>
  <si>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</si>
  <si>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</si>
  <si>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</si>
  <si>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</si>
  <si>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</si>
  <si>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</si>
  <si>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</si>
  <si>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</si>
  <si>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</si>
  <si>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</si>
  <si>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</si>
  <si>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</si>
  <si>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</si>
  <si>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</si>
  <si>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</si>
  <si>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</si>
  <si>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</si>
  <si>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</si>
  <si>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</si>
  <si>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</si>
  <si>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</si>
  <si>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</si>
  <si>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</si>
  <si>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</si>
  <si>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</si>
  <si>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</si>
  <si>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</si>
  <si>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</si>
  <si>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</si>
  <si>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</si>
  <si>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</si>
  <si>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</si>
  <si>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</si>
  <si>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</si>
  <si>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</si>
  <si>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</si>
  <si>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</si>
  <si>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</si>
  <si>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</si>
  <si>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</si>
  <si>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</si>
  <si>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</si>
  <si>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</si>
  <si>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</si>
  <si>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</si>
  <si>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</si>
  <si>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</si>
  <si>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</si>
  <si>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</si>
  <si>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</si>
  <si>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</si>
  <si>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</si>
  <si>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</si>
  <si>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</si>
  <si>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</si>
  <si>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</si>
  <si>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</si>
  <si>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</si>
  <si>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</si>
  <si>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</si>
  <si>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</si>
  <si>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</si>
  <si>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</si>
  <si>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</si>
  <si>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</si>
  <si>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</si>
  <si>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</si>
  <si>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</si>
  <si>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</si>
  <si>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</si>
  <si>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</si>
  <si>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</si>
  <si>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</si>
  <si>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</si>
  <si>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</si>
  <si>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</si>
  <si>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</si>
  <si>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</si>
  <si>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</si>
  <si>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</si>
  <si>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</si>
  <si>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</si>
  <si>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</si>
  <si>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</si>
  <si>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</si>
  <si>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</si>
  <si>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</si>
  <si>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</si>
  <si>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</si>
  <si>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</si>
  <si>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</si>
  <si>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</si>
  <si>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</si>
  <si>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</si>
  <si>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</si>
  <si>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</si>
  <si>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</si>
  <si>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</si>
  <si>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</si>
  <si>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</si>
  <si>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</si>
  <si>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</si>
  <si>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</si>
  <si>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</si>
  <si>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</si>
  <si>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</si>
  <si>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</si>
  <si>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</si>
  <si>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</si>
  <si>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</si>
  <si>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</si>
  <si>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</si>
  <si>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</si>
  <si>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</si>
  <si>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</si>
  <si>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</si>
  <si>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</si>
  <si>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</si>
  <si>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</si>
  <si>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</si>
  <si>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</si>
  <si>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</si>
  <si>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</si>
  <si>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</si>
  <si>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</si>
  <si>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</si>
  <si>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</si>
  <si>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</si>
  <si>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</si>
  <si>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</si>
  <si>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</si>
  <si>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</si>
  <si>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</si>
  <si>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</si>
  <si>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</si>
  <si>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</si>
  <si>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</si>
  <si>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</si>
  <si>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</si>
  <si>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</si>
  <si>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</si>
  <si>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</si>
  <si>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</si>
  <si>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</si>
  <si>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</si>
  <si>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</si>
  <si>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</si>
  <si>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</si>
  <si>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</si>
  <si>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</si>
  <si>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</si>
  <si>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</si>
  <si>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</si>
  <si>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</si>
  <si>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</si>
  <si>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</si>
  <si>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</si>
  <si>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</si>
  <si>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</si>
  <si>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</si>
  <si>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</si>
  <si>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</si>
  <si>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</si>
  <si>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</si>
  <si>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</si>
  <si>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</si>
  <si>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</si>
  <si>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</si>
  <si>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</si>
  <si>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</si>
  <si>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</si>
  <si>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</si>
  <si>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</si>
  <si>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</si>
  <si>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</si>
  <si>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</si>
  <si>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</si>
  <si>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</si>
  <si>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</si>
  <si>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</si>
  <si>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</si>
  <si>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</si>
  <si>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</si>
  <si>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</si>
  <si>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</si>
  <si>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</si>
  <si>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</si>
  <si>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</si>
  <si>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</si>
  <si>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</si>
  <si>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</si>
  <si>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</si>
  <si>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</si>
  <si>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</si>
  <si>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</si>
  <si>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</si>
  <si>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</si>
  <si>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</si>
  <si>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</si>
  <si>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</si>
  <si>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</si>
  <si>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</si>
  <si>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</si>
  <si>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</si>
  <si>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</si>
  <si>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</si>
  <si>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</si>
  <si>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</si>
  <si>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</si>
  <si>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</si>
  <si>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</si>
  <si>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</si>
  <si>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</si>
  <si>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</si>
  <si>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</si>
  <si>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</si>
  <si>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</si>
  <si>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</si>
  <si>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</si>
  <si>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</si>
  <si>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</si>
  <si>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</si>
  <si>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</si>
  <si>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</si>
  <si>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</si>
  <si>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</si>
  <si>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</si>
  <si>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</si>
  <si>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</si>
  <si>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</si>
  <si>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</si>
  <si>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</si>
  <si>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</si>
  <si>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</si>
  <si>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</si>
  <si>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</si>
  <si>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</si>
  <si>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</si>
  <si>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</si>
  <si>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</si>
  <si>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</si>
  <si>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</si>
  <si>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</si>
  <si>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</si>
  <si>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</si>
  <si>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</si>
  <si>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</si>
  <si>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</si>
  <si>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</si>
  <si>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</si>
  <si>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</si>
  <si>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</si>
  <si>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</si>
  <si>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</si>
  <si>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</si>
  <si>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</si>
  <si>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</si>
  <si>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</si>
  <si>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</si>
  <si>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</si>
  <si>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</si>
  <si>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</si>
  <si>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</si>
  <si>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</si>
  <si>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</si>
  <si>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</si>
  <si>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</si>
  <si>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</si>
  <si>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</si>
  <si>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</si>
  <si>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</si>
  <si>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</si>
  <si>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</si>
  <si>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</si>
  <si>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</si>
  <si>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</si>
  <si>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</si>
  <si>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</si>
  <si>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</si>
  <si>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</si>
  <si>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</si>
  <si>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</si>
  <si>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</si>
  <si>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</si>
  <si>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</si>
  <si>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</si>
  <si>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</si>
  <si>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</si>
  <si>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</si>
  <si>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</si>
  <si>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</si>
  <si>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</si>
  <si>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</si>
  <si>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</si>
  <si>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</si>
  <si>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</si>
  <si>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</si>
  <si>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</si>
  <si>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</si>
  <si>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</si>
  <si>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</si>
  <si>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</si>
  <si>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</si>
  <si>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</si>
  <si>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</si>
  <si>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</si>
  <si>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</si>
  <si>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</si>
  <si>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</si>
  <si>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</si>
  <si>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</si>
  <si>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</si>
  <si>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</si>
  <si>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</si>
  <si>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</si>
  <si>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</si>
  <si>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</si>
  <si>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</si>
  <si>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</si>
  <si>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</si>
  <si>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</si>
  <si>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</si>
  <si>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</si>
  <si>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</si>
  <si>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</si>
  <si>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</si>
  <si>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</si>
  <si>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</si>
  <si>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</si>
  <si>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</si>
  <si>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</si>
  <si>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</si>
  <si>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</si>
  <si>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</si>
  <si>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</si>
  <si>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</si>
  <si>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</si>
  <si>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</si>
  <si>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</si>
  <si>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</si>
  <si>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</si>
  <si>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</si>
  <si>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</si>
  <si>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</si>
  <si>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</si>
  <si>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</si>
  <si>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</si>
  <si>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</si>
  <si>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</si>
  <si>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</si>
  <si>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</si>
  <si>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</si>
  <si>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</si>
  <si>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</si>
  <si>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</si>
  <si>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</si>
  <si>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</si>
  <si>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</si>
  <si>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</si>
  <si>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</si>
  <si>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</si>
  <si>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</si>
  <si>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</si>
  <si>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</si>
  <si>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</si>
  <si>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</si>
  <si>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</si>
  <si>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</si>
  <si>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</si>
  <si>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</si>
  <si>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</si>
  <si>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</si>
  <si>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</si>
  <si>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</si>
  <si>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</si>
  <si>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</si>
  <si>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</si>
  <si>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</si>
  <si>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</si>
  <si>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</si>
  <si>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</si>
  <si>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</si>
  <si>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</si>
  <si>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</si>
  <si>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</si>
  <si>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</si>
  <si>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</si>
  <si>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</si>
  <si>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</si>
  <si>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</si>
  <si>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</si>
  <si>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</si>
  <si>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</si>
  <si>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</si>
  <si>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</si>
  <si>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</si>
  <si>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</si>
  <si>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</si>
  <si>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</si>
  <si>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</si>
  <si>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</si>
  <si>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</si>
  <si>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</si>
  <si>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</si>
  <si>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</si>
  <si>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</si>
  <si>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</si>
  <si>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</si>
  <si>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</si>
  <si>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</si>
  <si>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</si>
  <si>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</si>
  <si>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</si>
  <si>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</si>
  <si>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</si>
  <si>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</si>
  <si>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</si>
  <si>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</si>
  <si>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</si>
  <si>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</si>
  <si>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</si>
  <si>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</si>
  <si>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</si>
  <si>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</si>
  <si>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</si>
  <si>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</si>
  <si>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</si>
  <si>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</si>
  <si>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</si>
  <si>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</si>
  <si>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</si>
  <si>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</si>
  <si>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</si>
  <si>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</si>
  <si>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</si>
  <si>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</si>
  <si>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</si>
  <si>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</si>
  <si>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</si>
  <si>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</si>
  <si>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</si>
  <si>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</si>
  <si>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</si>
  <si>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</si>
  <si>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</si>
  <si>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</si>
  <si>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</si>
  <si>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</si>
  <si>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</si>
  <si>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</si>
  <si>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</si>
  <si>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</si>
  <si>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</si>
  <si>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</si>
  <si>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</si>
  <si>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</si>
  <si>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</si>
  <si>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</si>
  <si>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</si>
  <si>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</si>
  <si>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</si>
  <si>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</si>
  <si>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</si>
  <si>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</si>
  <si>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</si>
  <si>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</si>
  <si>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</si>
  <si>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</si>
  <si>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</si>
  <si>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</si>
  <si>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</si>
  <si>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</si>
  <si>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</si>
  <si>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</si>
  <si>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</si>
  <si>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</si>
  <si>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</si>
  <si>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</si>
  <si>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</si>
  <si>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</si>
  <si>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</si>
  <si>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</si>
  <si>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</si>
  <si>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</si>
  <si>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</si>
  <si>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</si>
  <si>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</si>
  <si>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</si>
  <si>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</si>
  <si>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</si>
  <si>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</si>
  <si>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</si>
  <si>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</si>
  <si>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</si>
  <si>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</si>
  <si>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</si>
  <si>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</si>
  <si>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</si>
  <si>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</si>
  <si>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</si>
  <si>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</si>
  <si>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</si>
  <si>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</si>
  <si>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</si>
  <si>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</si>
  <si>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</si>
  <si>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</si>
  <si>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</si>
  <si>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</si>
  <si>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</si>
  <si>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</si>
  <si>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</si>
  <si>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</si>
  <si>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</si>
  <si>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</si>
  <si>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</si>
  <si>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</si>
  <si>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</si>
  <si>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</si>
  <si>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</si>
  <si>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</si>
  <si>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</si>
  <si>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</si>
  <si>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</si>
  <si>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</si>
  <si>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</si>
  <si>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</si>
  <si>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</si>
  <si>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</si>
  <si>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</si>
  <si>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</si>
  <si>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</si>
  <si>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</si>
  <si>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</si>
  <si>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</si>
  <si>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</si>
  <si>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</si>
  <si>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</si>
  <si>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</si>
  <si>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</si>
  <si>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</si>
  <si>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</si>
  <si>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</si>
  <si>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</si>
  <si>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</si>
  <si>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</si>
  <si>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</si>
  <si>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</si>
  <si>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</si>
  <si>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</si>
  <si>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</si>
  <si>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</si>
  <si>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</si>
  <si>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</si>
  <si>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</si>
  <si>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</si>
  <si>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</si>
  <si>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</si>
  <si>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</si>
  <si>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</si>
  <si>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</si>
  <si>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</si>
  <si>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</si>
  <si>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</si>
  <si>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</si>
  <si>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</si>
  <si>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</si>
  <si>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</si>
  <si>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</si>
  <si>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</si>
  <si>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</si>
  <si>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</si>
  <si>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</si>
  <si>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</si>
  <si>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</si>
  <si>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</si>
  <si>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</si>
  <si>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</si>
  <si>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</si>
  <si>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</si>
  <si>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</si>
  <si>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</si>
  <si>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</si>
  <si>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</si>
  <si>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</si>
  <si>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</si>
  <si>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</si>
  <si>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</si>
  <si>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</si>
  <si>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</si>
  <si>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</si>
  <si>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</si>
  <si>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</si>
  <si>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</si>
  <si>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</si>
  <si>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</si>
  <si>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</si>
  <si>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</si>
  <si>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</si>
  <si>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</si>
  <si>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</si>
  <si>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</si>
  <si>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</si>
  <si>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</si>
  <si>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</si>
  <si>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</si>
  <si>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</si>
  <si>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</si>
  <si>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</si>
  <si>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</si>
  <si>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</si>
  <si>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</si>
  <si>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</si>
  <si>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</si>
  <si>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</si>
  <si>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</si>
  <si>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</si>
  <si>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</si>
  <si>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</si>
  <si>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</si>
  <si>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</si>
  <si>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</si>
  <si>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</si>
  <si>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</si>
  <si>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</si>
  <si>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</si>
  <si>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</si>
  <si>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</si>
  <si>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</si>
  <si>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</si>
  <si>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</si>
  <si>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</si>
  <si>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</si>
  <si>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</si>
  <si>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</si>
  <si>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</si>
  <si>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</si>
  <si>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</si>
  <si>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</si>
  <si>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</si>
  <si>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</si>
  <si>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</si>
  <si>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</si>
  <si>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</si>
  <si>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</si>
  <si>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</si>
  <si>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</si>
  <si>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</si>
  <si>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</si>
  <si>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</si>
  <si>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</si>
  <si>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</si>
  <si>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</si>
  <si>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</si>
  <si>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</si>
  <si>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</si>
  <si>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</si>
  <si>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</si>
  <si>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</si>
  <si>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</si>
  <si>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</si>
  <si>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</si>
  <si>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</si>
  <si>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</si>
  <si>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</si>
  <si>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</si>
  <si>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</si>
  <si>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</si>
  <si>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</si>
  <si>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</si>
  <si>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</si>
  <si>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</si>
  <si>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</si>
  <si>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</si>
  <si>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</si>
  <si>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</si>
  <si>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</si>
  <si>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</si>
  <si>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</si>
  <si>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</si>
  <si>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</si>
  <si>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</si>
  <si>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</si>
  <si>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</si>
  <si>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</si>
  <si>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</si>
  <si>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</si>
  <si>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</si>
  <si>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</si>
  <si>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</si>
  <si>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</si>
  <si>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</si>
  <si>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</si>
  <si>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</si>
  <si>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</si>
  <si>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</si>
  <si>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</si>
  <si>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</si>
  <si>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</si>
  <si>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</si>
  <si>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</si>
  <si>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</si>
  <si>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</si>
  <si>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</si>
  <si>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</si>
  <si>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</si>
  <si>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</si>
  <si>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</si>
  <si>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</si>
  <si>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</si>
  <si>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</si>
  <si>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</si>
  <si>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</si>
  <si>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</si>
  <si>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</si>
  <si>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</si>
  <si>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</si>
  <si>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</si>
  <si>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</si>
  <si>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</si>
  <si>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</si>
  <si>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</si>
  <si>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</si>
  <si>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</si>
  <si>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</si>
  <si>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</si>
  <si>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</si>
  <si>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</si>
  <si>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</si>
  <si>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</si>
  <si>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</si>
  <si>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</si>
  <si>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</si>
  <si>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</si>
  <si>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</si>
  <si>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</si>
  <si>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</si>
  <si>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</si>
  <si>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</si>
  <si>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</si>
  <si>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</si>
  <si>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</si>
  <si>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</si>
  <si>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</si>
  <si>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</si>
  <si>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</si>
  <si>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</si>
  <si>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</si>
  <si>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</si>
  <si>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</si>
  <si>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</si>
  <si>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</si>
  <si>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</si>
  <si>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</si>
  <si>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</si>
  <si>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</si>
  <si>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</si>
  <si>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</si>
  <si>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</si>
  <si>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</si>
  <si>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</si>
  <si>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</si>
  <si>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</si>
  <si>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</si>
  <si>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</si>
  <si>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</si>
  <si>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</si>
  <si>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</si>
  <si>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</si>
  <si>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</si>
  <si>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</si>
  <si>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</si>
  <si>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</si>
  <si>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</si>
  <si>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</si>
  <si>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</si>
  <si>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</si>
  <si>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</si>
  <si>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</si>
  <si>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</si>
  <si>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</si>
  <si>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</si>
  <si>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</si>
  <si>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</si>
  <si>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</si>
  <si>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</si>
  <si>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</si>
  <si>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</si>
  <si>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</si>
  <si>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</si>
  <si>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</si>
  <si>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</si>
  <si>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</si>
  <si>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</si>
  <si>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</si>
  <si>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</si>
  <si>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</si>
  <si>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</si>
  <si>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</si>
  <si>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</si>
  <si>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</si>
  <si>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</si>
  <si>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</si>
  <si>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</si>
  <si>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</si>
  <si>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</si>
  <si>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</si>
  <si>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</si>
  <si>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</si>
  <si>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</si>
  <si>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</si>
  <si>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</si>
  <si>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</si>
  <si>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</si>
  <si>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</si>
  <si>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</si>
  <si>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</si>
  <si>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</si>
  <si>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</si>
  <si>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</si>
  <si>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</si>
  <si>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</si>
  <si>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</si>
  <si>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</si>
  <si>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</si>
  <si>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</si>
  <si>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</si>
  <si>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</si>
  <si>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</si>
  <si>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</si>
  <si>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</si>
  <si>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</si>
  <si>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</si>
  <si>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</si>
  <si>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</si>
  <si>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</si>
  <si>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</si>
  <si>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</si>
  <si>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</si>
  <si>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</si>
  <si>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</si>
  <si>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</si>
  <si>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</si>
  <si>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</si>
  <si>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</si>
  <si>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</si>
  <si>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</si>
  <si>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</si>
  <si>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</si>
  <si>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</si>
  <si>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</si>
  <si>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</si>
  <si>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</si>
  <si>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</si>
  <si>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</si>
  <si>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</si>
  <si>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</si>
  <si>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</si>
  <si>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</si>
  <si>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</si>
  <si>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</si>
  <si>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</si>
  <si>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</si>
  <si>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</si>
  <si>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</si>
  <si>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</si>
  <si>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</si>
  <si>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</si>
  <si>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</si>
  <si>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</si>
  <si>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</si>
  <si>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</si>
  <si>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</si>
  <si>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</si>
  <si>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</si>
  <si>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</si>
  <si>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</si>
  <si>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</si>
  <si>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</si>
  <si>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</si>
  <si>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</si>
  <si>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</si>
  <si>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</si>
  <si>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</si>
  <si>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</si>
  <si>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</si>
  <si>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</si>
  <si>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</si>
  <si>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</si>
  <si>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</si>
  <si>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</si>
  <si>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</si>
  <si>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</si>
  <si>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</si>
  <si>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</si>
  <si>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</si>
  <si>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</si>
  <si>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</si>
  <si>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</si>
  <si>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</si>
  <si>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</si>
  <si>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</si>
  <si>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</si>
  <si>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</si>
  <si>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</si>
  <si>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</si>
  <si>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</si>
  <si>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</si>
  <si>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</si>
  <si>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</si>
  <si>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</si>
  <si>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</si>
  <si>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</si>
  <si>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</si>
  <si>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</si>
  <si>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</si>
  <si>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</si>
  <si>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</si>
  <si>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</si>
  <si>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</si>
  <si>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</si>
  <si>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</si>
  <si>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</si>
  <si>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</si>
  <si>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</si>
  <si>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</si>
  <si>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</si>
  <si>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</si>
  <si>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</si>
  <si>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</si>
  <si>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</si>
  <si>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</si>
  <si>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</si>
  <si>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</si>
  <si>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</si>
  <si>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</si>
  <si>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</si>
  <si>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</si>
  <si>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</si>
  <si>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</si>
  <si>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</si>
  <si>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</si>
  <si>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</si>
  <si>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</si>
  <si>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</si>
  <si>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</si>
  <si>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</si>
  <si>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</si>
  <si>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</si>
  <si>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</si>
  <si>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</si>
  <si>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</si>
  <si>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</si>
  <si>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</si>
  <si>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</si>
  <si>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</si>
  <si>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</si>
  <si>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</si>
  <si>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</si>
  <si>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</si>
  <si>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</si>
  <si>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</si>
  <si>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</si>
  <si>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</si>
  <si>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</si>
  <si>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</si>
  <si>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</si>
  <si>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</si>
  <si>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</si>
  <si>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</si>
  <si>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</si>
  <si>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</si>
  <si>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</si>
  <si>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</si>
  <si>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</si>
  <si>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</si>
  <si>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</si>
  <si>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</si>
  <si>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</si>
  <si>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</si>
  <si>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</si>
  <si>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</si>
  <si>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</si>
  <si>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</si>
  <si>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</si>
  <si>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</si>
  <si>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</si>
  <si>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</si>
  <si>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</si>
  <si>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</si>
  <si>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</si>
  <si>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</si>
  <si>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</si>
  <si>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</si>
  <si>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</si>
  <si>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</si>
  <si>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</si>
  <si>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</si>
  <si>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</si>
  <si>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</si>
  <si>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</si>
  <si>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</si>
  <si>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</si>
  <si>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</si>
  <si>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</si>
  <si>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</si>
  <si>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</si>
  <si>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</si>
  <si>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</si>
  <si>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</si>
  <si>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</si>
  <si>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</si>
  <si>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</si>
  <si>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</si>
  <si>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</si>
  <si>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</si>
  <si>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</si>
  <si>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</si>
  <si>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</si>
  <si>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</si>
  <si>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</si>
  <si>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</si>
  <si>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</si>
  <si>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</si>
  <si>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</si>
  <si>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</si>
  <si>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</si>
  <si>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</si>
  <si>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</si>
  <si>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</si>
  <si>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</si>
  <si>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</si>
  <si>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</si>
  <si>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</si>
  <si>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</si>
  <si>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</si>
  <si>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</si>
  <si>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</si>
  <si>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</si>
  <si>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</si>
  <si>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</si>
  <si>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</si>
  <si>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</si>
  <si>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</si>
  <si>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</si>
  <si>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</si>
  <si>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</si>
  <si>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</si>
  <si>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</si>
  <si>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</si>
  <si>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</si>
  <si>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</si>
  <si>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</si>
  <si>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</si>
  <si>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</si>
  <si>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</si>
  <si>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</si>
  <si>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</si>
  <si>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</si>
  <si>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</si>
  <si>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</si>
  <si>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</si>
  <si>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</si>
  <si>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</si>
  <si>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</si>
  <si>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</si>
  <si>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</si>
  <si>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</si>
  <si>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</si>
  <si>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</si>
  <si>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</si>
  <si>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</si>
  <si>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</si>
  <si>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</si>
  <si>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</si>
  <si>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</si>
  <si>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</si>
  <si>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</si>
  <si>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</si>
  <si>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</si>
  <si>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</si>
  <si>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</si>
  <si>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</si>
  <si>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</si>
  <si>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</si>
  <si>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</si>
  <si>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</si>
  <si>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</si>
  <si>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</si>
  <si>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</si>
  <si>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</si>
  <si>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</si>
  <si>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</si>
  <si>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</si>
  <si>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</si>
  <si>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</si>
  <si>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</si>
  <si>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</si>
  <si>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</si>
  <si>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</si>
  <si>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</si>
  <si>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</si>
  <si>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</si>
  <si>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</si>
  <si>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</si>
  <si>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</si>
  <si>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</si>
  <si>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</si>
  <si>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</si>
  <si>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</si>
  <si>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</si>
  <si>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</si>
  <si>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</si>
  <si>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</si>
  <si>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</si>
  <si>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</si>
  <si>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</si>
  <si>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</si>
  <si>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</si>
  <si>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</si>
  <si>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</si>
  <si>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</si>
  <si>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</si>
  <si>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</si>
  <si>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</si>
  <si>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</si>
  <si>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</si>
  <si>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</si>
  <si>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</si>
  <si>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</si>
  <si>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</si>
  <si>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</si>
  <si>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</si>
  <si>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</si>
  <si>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</si>
  <si>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</si>
  <si>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</si>
  <si>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</si>
  <si>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</si>
  <si>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</si>
  <si>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</si>
  <si>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</si>
  <si>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</si>
  <si>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</si>
  <si>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</si>
  <si>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</si>
  <si>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</si>
  <si>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</si>
  <si>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</si>
  <si>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</si>
  <si>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</si>
  <si>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</si>
  <si>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</si>
  <si>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</si>
  <si>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</si>
  <si>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</si>
  <si>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</si>
  <si>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</si>
  <si>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</si>
  <si>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</si>
  <si>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</si>
  <si>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</si>
  <si>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</si>
  <si>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</si>
  <si>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</si>
  <si>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</si>
  <si>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</si>
  <si>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</si>
  <si>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</si>
  <si>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</si>
  <si>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</si>
  <si>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</si>
  <si>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</si>
  <si>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</si>
  <si>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</si>
  <si>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</si>
  <si>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</si>
  <si>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</si>
  <si>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</si>
  <si>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</si>
  <si>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</si>
  <si>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</si>
  <si>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</si>
  <si>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</si>
  <si>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</si>
  <si>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</si>
  <si>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</si>
  <si>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</si>
  <si>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</si>
  <si>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</si>
  <si>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</si>
  <si>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</si>
  <si>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</si>
  <si>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</si>
  <si>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</si>
  <si>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</si>
  <si>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</si>
  <si>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</si>
  <si>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</si>
  <si>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</si>
  <si>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</si>
  <si>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</si>
  <si>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</si>
  <si>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</si>
  <si>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</si>
  <si>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</si>
  <si>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</si>
  <si>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</si>
  <si>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</si>
  <si>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</si>
  <si>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</si>
  <si>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</si>
  <si>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</si>
  <si>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</si>
  <si>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</si>
  <si>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</si>
  <si>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</si>
  <si>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</si>
  <si>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</si>
  <si>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</si>
  <si>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</si>
  <si>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</si>
  <si>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</si>
  <si>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</si>
  <si>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</si>
  <si>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</si>
  <si>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</si>
  <si>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</si>
  <si>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</si>
  <si>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</si>
  <si>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</si>
  <si>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</si>
  <si>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</si>
  <si>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</si>
  <si>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</si>
  <si>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</si>
  <si>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</si>
  <si>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</si>
  <si>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</si>
  <si>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</si>
  <si>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</si>
  <si>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</si>
  <si>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</si>
  <si>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</si>
  <si>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</si>
  <si>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</si>
  <si>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</si>
  <si>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</si>
  <si>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</si>
  <si>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</si>
  <si>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</si>
  <si>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</si>
  <si>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</si>
  <si>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</si>
  <si>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</si>
  <si>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</si>
  <si>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</si>
  <si>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</si>
  <si>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</si>
  <si>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</si>
  <si>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</si>
  <si>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</si>
  <si>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</si>
  <si>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</si>
  <si>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</si>
  <si>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</si>
  <si>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</si>
  <si>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</si>
  <si>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</si>
  <si>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</si>
  <si>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</si>
  <si>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</si>
  <si>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</si>
  <si>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</si>
  <si>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</si>
  <si>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</si>
  <si>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</si>
  <si>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</si>
  <si>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</si>
  <si>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</si>
  <si>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</si>
  <si>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</si>
  <si>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</si>
  <si>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</si>
  <si>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</si>
  <si>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</si>
  <si>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</si>
  <si>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</si>
  <si>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</si>
  <si>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</si>
  <si>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</si>
  <si>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</si>
  <si>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</si>
  <si>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</si>
  <si>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</si>
  <si>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</si>
  <si>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</si>
  <si>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</si>
  <si>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</si>
  <si>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</si>
  <si>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</si>
  <si>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</si>
  <si>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</si>
  <si>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</si>
  <si>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</si>
  <si>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</si>
  <si>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</si>
  <si>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</si>
  <si>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</si>
  <si>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</si>
  <si>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</si>
  <si>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</si>
  <si>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</si>
  <si>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</si>
  <si>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</si>
  <si>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</si>
  <si>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</si>
  <si>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</si>
  <si>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</si>
  <si>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</si>
  <si>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</si>
  <si>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</si>
  <si>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</si>
  <si>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</si>
  <si>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</si>
  <si>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</si>
  <si>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</si>
  <si>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</si>
  <si>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</si>
  <si>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</si>
  <si>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</si>
  <si>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</si>
  <si>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</si>
  <si>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</si>
  <si>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</si>
  <si>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</si>
  <si>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</si>
  <si>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</si>
  <si>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</si>
  <si>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</si>
  <si>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</si>
  <si>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</si>
  <si>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</si>
  <si>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</si>
  <si>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</si>
  <si>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</si>
  <si>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</si>
  <si>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</si>
  <si>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</si>
  <si>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</si>
  <si>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</si>
  <si>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</si>
  <si>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</si>
  <si>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</si>
  <si>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</si>
  <si>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</si>
  <si>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</si>
  <si>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</si>
  <si>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</si>
  <si>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</si>
  <si>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</si>
  <si>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</si>
  <si>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</si>
  <si>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</si>
  <si>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</si>
  <si>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</si>
  <si>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</si>
  <si>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</si>
  <si>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</si>
  <si>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</si>
  <si>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</si>
  <si>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</si>
  <si>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</si>
  <si>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</si>
  <si>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</si>
  <si>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</si>
  <si>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</si>
  <si>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</si>
  <si>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</si>
  <si>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</si>
  <si>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</si>
  <si>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</si>
  <si>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</si>
  <si>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</si>
  <si>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</si>
  <si>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</si>
  <si>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</si>
  <si>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</si>
  <si>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</si>
  <si>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</si>
  <si>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</si>
  <si>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</si>
  <si>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</si>
  <si>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</si>
  <si>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</si>
  <si>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</si>
  <si>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</si>
  <si>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</si>
  <si>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</si>
  <si>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</si>
  <si>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</si>
  <si>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</si>
  <si>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</si>
  <si>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</si>
  <si>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</si>
  <si>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</si>
  <si>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</si>
  <si>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</si>
  <si>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</si>
  <si>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</si>
  <si>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</si>
  <si>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</si>
  <si>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</si>
  <si>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</si>
  <si>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</si>
  <si>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</si>
  <si>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</si>
  <si>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</si>
  <si>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</si>
  <si>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</si>
  <si>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</si>
  <si>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</si>
  <si>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</si>
  <si>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</si>
  <si>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</si>
  <si>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</si>
  <si>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</si>
  <si>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</si>
  <si>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</si>
  <si>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</si>
  <si>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</si>
  <si>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</si>
  <si>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</si>
  <si>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</si>
  <si>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</si>
  <si>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</si>
  <si>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</si>
  <si>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</si>
  <si>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</si>
  <si>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</si>
  <si>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</si>
  <si>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</si>
  <si>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</si>
  <si>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</si>
  <si>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</si>
  <si>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</si>
  <si>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</si>
  <si>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</si>
  <si>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</si>
  <si>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</si>
  <si>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</si>
  <si>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</si>
  <si>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</si>
  <si>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</si>
  <si>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</si>
  <si>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</si>
  <si>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</si>
  <si>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</si>
  <si>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</si>
  <si>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</si>
  <si>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</si>
  <si>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</si>
  <si>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</si>
  <si>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</si>
  <si>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</si>
  <si>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</si>
  <si>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</si>
  <si>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</si>
  <si>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</si>
  <si>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</si>
  <si>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</si>
  <si>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</si>
  <si>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</si>
  <si>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</si>
  <si>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</si>
  <si>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</si>
  <si>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</si>
  <si>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</si>
  <si>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</si>
  <si>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</si>
  <si>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</si>
  <si>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</si>
  <si>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</si>
  <si>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</si>
  <si>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</si>
  <si>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</si>
  <si>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</si>
  <si>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</si>
  <si>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</si>
  <si>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</si>
  <si>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</si>
  <si>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</si>
  <si>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</si>
  <si>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</si>
  <si>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</si>
  <si>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</si>
  <si>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</si>
  <si>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</si>
  <si>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</si>
  <si>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</si>
  <si>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</si>
  <si>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</si>
  <si>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</si>
  <si>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</si>
  <si>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</si>
  <si>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</si>
  <si>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</si>
  <si>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</si>
  <si>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</si>
  <si>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</si>
  <si>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</si>
  <si>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</si>
  <si>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</si>
  <si>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</si>
  <si>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</si>
  <si>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</si>
  <si>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</si>
  <si>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</si>
  <si>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</si>
  <si>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</si>
  <si>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</si>
  <si>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</si>
  <si>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</si>
  <si>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</si>
  <si>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</si>
  <si>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</si>
  <si>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</si>
  <si>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</si>
  <si>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</si>
  <si>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</si>
  <si>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</si>
  <si>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</si>
  <si>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</si>
  <si>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</si>
  <si>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</si>
  <si>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</si>
  <si>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</si>
  <si>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</si>
  <si>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</si>
  <si>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</si>
  <si>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</si>
  <si>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</si>
  <si>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</si>
  <si>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</si>
  <si>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</si>
  <si>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</si>
  <si>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</si>
  <si>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</si>
  <si>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</si>
  <si>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</si>
  <si>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</si>
  <si>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</si>
  <si>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</si>
  <si>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</si>
  <si>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</si>
  <si>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</si>
  <si>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</si>
  <si>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</si>
  <si>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</si>
  <si>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</si>
  <si>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</si>
  <si>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</si>
  <si>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</si>
  <si>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</si>
  <si>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</si>
  <si>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</si>
  <si>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</si>
  <si>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</si>
  <si>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</si>
  <si>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</si>
  <si>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</si>
  <si>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</si>
  <si>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</si>
  <si>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</si>
  <si>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</si>
  <si>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</si>
  <si>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</si>
  <si>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</si>
  <si>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</si>
  <si>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</si>
  <si>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</si>
  <si>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</si>
  <si>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</si>
  <si>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</si>
  <si>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</si>
  <si>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</si>
  <si>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</si>
  <si>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</si>
  <si>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</si>
  <si>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</si>
  <si>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</si>
  <si>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</si>
  <si>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</si>
  <si>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</si>
  <si>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</si>
  <si>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</si>
  <si>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</si>
  <si>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</si>
  <si>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</si>
  <si>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</si>
  <si>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</si>
  <si>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</si>
  <si>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</si>
  <si>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</si>
  <si>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</si>
  <si>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</si>
  <si>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</si>
  <si>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</si>
  <si>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</si>
  <si>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</si>
  <si>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</si>
  <si>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</si>
  <si>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</si>
  <si>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</si>
  <si>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</si>
  <si>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</si>
  <si>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</si>
  <si>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</si>
  <si>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</si>
  <si>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</si>
  <si>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</si>
  <si>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</si>
  <si>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</si>
  <si>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</si>
  <si>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</si>
  <si>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</si>
  <si>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</si>
  <si>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</si>
  <si>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</si>
  <si>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</si>
  <si>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</si>
  <si>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</si>
  <si>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</si>
  <si>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</si>
  <si>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</si>
  <si>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</si>
  <si>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</si>
  <si>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</si>
  <si>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</si>
  <si>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</si>
  <si>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</si>
  <si>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</si>
  <si>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</si>
  <si>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</si>
  <si>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</si>
  <si>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</si>
  <si>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</si>
  <si>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</si>
  <si>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</si>
  <si>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</si>
  <si>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</si>
  <si>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</si>
  <si>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</si>
  <si>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</si>
  <si>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</si>
  <si>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</si>
  <si>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</si>
  <si>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</si>
  <si>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</si>
  <si>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</si>
  <si>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</si>
  <si>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</si>
  <si>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</si>
  <si>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</si>
  <si>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</si>
  <si>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</si>
  <si>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</si>
  <si>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</si>
  <si>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</si>
  <si>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</si>
  <si>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</si>
  <si>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</si>
  <si>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</si>
  <si>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</si>
  <si>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</si>
  <si>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</si>
  <si>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</si>
  <si>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</si>
  <si>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</si>
  <si>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</si>
  <si>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</si>
  <si>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</si>
  <si>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</si>
  <si>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</si>
  <si>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</si>
  <si>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</si>
  <si>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</si>
  <si>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</si>
  <si>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</si>
  <si>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</si>
  <si>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</si>
  <si>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</si>
  <si>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</si>
  <si>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</si>
  <si>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</si>
  <si>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</si>
  <si>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</si>
  <si>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</si>
  <si>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</si>
  <si>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</si>
  <si>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</si>
  <si>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</si>
  <si>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</si>
  <si>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</si>
  <si>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</si>
  <si>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</si>
  <si>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</si>
  <si>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</si>
  <si>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</si>
  <si>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</si>
  <si>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</si>
  <si>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</si>
  <si>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</si>
  <si>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</si>
  <si>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</si>
  <si>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</si>
  <si>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</si>
  <si>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</si>
  <si>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</si>
  <si>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</si>
  <si>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</si>
  <si>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</si>
  <si>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</si>
  <si>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</si>
  <si>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</si>
  <si>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</si>
  <si>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</si>
  <si>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</si>
  <si>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</si>
  <si>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</si>
  <si>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</si>
  <si>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</si>
  <si>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</si>
  <si>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</si>
  <si>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</si>
  <si>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</si>
  <si>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</si>
  <si>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</si>
  <si>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</si>
  <si>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</si>
  <si>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</si>
  <si>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</si>
  <si>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</si>
  <si>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</si>
  <si>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</si>
  <si>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</si>
  <si>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</si>
  <si>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</si>
  <si>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</si>
  <si>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</si>
  <si>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</si>
  <si>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</si>
  <si>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</si>
  <si>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</si>
  <si>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</si>
  <si>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</si>
  <si>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</si>
  <si>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</si>
  <si>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</si>
  <si>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</si>
  <si>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</si>
  <si>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</si>
  <si>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</si>
  <si>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</si>
  <si>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</si>
  <si>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</si>
  <si>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</si>
  <si>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</si>
  <si>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</si>
  <si>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</si>
  <si>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</si>
  <si>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</si>
  <si>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</si>
  <si>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</si>
  <si>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</si>
  <si>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</si>
  <si>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</si>
  <si>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</si>
  <si>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</si>
  <si>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</si>
  <si>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</si>
  <si>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</si>
  <si>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</si>
  <si>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</si>
  <si>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</si>
  <si>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</si>
  <si>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</si>
  <si>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</si>
  <si>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</si>
  <si>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</si>
  <si>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</si>
  <si>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</si>
  <si>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</si>
  <si>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</si>
  <si>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</si>
  <si>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</si>
  <si>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</si>
  <si>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</si>
  <si>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</si>
  <si>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</si>
  <si>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</si>
  <si>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</si>
  <si>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</si>
  <si>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</si>
  <si>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</si>
  <si>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</si>
  <si>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</si>
  <si>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</si>
  <si>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</si>
  <si>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</si>
  <si>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</si>
  <si>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</si>
  <si>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</si>
  <si>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</si>
  <si>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</si>
  <si>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</si>
  <si>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</si>
  <si>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</si>
  <si>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</si>
  <si>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</si>
  <si>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</si>
  <si>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</si>
  <si>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</si>
  <si>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</si>
  <si>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</si>
  <si>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</si>
  <si>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</si>
  <si>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</si>
  <si>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</si>
  <si>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</si>
  <si>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</si>
  <si>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</si>
  <si>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</si>
  <si>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</si>
  <si>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</si>
  <si>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</si>
  <si>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</si>
  <si>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</si>
  <si>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</si>
  <si>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</si>
  <si>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</si>
  <si>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</si>
  <si>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</si>
  <si>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</si>
  <si>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</si>
  <si>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</si>
  <si>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</si>
  <si>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</si>
  <si>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</si>
  <si>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</si>
  <si>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</si>
  <si>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</si>
  <si>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</si>
  <si>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</si>
  <si>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</si>
  <si>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</si>
  <si>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</si>
  <si>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</si>
  <si>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</si>
  <si>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</si>
  <si>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</si>
  <si>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</si>
  <si>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</si>
  <si>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</si>
  <si>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</si>
  <si>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</si>
  <si>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</si>
  <si>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</si>
  <si>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</si>
  <si>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</si>
  <si>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</si>
  <si>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</si>
  <si>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</si>
  <si>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</si>
  <si>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</si>
  <si>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</si>
  <si>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</si>
  <si>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</si>
  <si>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</si>
  <si>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</si>
  <si>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</si>
  <si>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</si>
  <si>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</si>
  <si>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</si>
  <si>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</si>
  <si>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</si>
  <si>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</si>
  <si>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</si>
  <si>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</si>
  <si>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</si>
  <si>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</si>
  <si>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</si>
  <si>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</si>
  <si>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</si>
  <si>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</si>
  <si>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</si>
  <si>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</si>
  <si>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</si>
  <si>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</si>
  <si>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</si>
  <si>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</si>
  <si>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</si>
  <si>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</si>
  <si>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</si>
  <si>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</si>
  <si>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</si>
  <si>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</si>
  <si>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</si>
  <si>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</si>
  <si>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</si>
  <si>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</si>
  <si>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</si>
  <si>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</si>
  <si>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</si>
  <si>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</si>
  <si>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</si>
  <si>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</si>
  <si>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</si>
  <si>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</si>
  <si>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</si>
  <si>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</si>
  <si>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</si>
  <si>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</si>
  <si>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</si>
  <si>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</si>
  <si>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</si>
  <si>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</si>
  <si>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</si>
  <si>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</si>
  <si>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</si>
  <si>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</si>
  <si>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</si>
  <si>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</si>
  <si>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</si>
  <si>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</si>
  <si>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</si>
  <si>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</si>
  <si>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</si>
  <si>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</si>
  <si>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</si>
  <si>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</si>
  <si>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</si>
  <si>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</si>
  <si>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</si>
  <si>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</si>
  <si>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</si>
  <si>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</si>
  <si>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</si>
  <si>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</si>
  <si>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</si>
  <si>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</si>
  <si>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</si>
  <si>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</si>
  <si>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</si>
  <si>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</si>
  <si>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</si>
  <si>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</si>
  <si>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</si>
  <si>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</si>
  <si>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</si>
  <si>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</si>
  <si>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</si>
  <si>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</si>
  <si>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</si>
  <si>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</si>
  <si>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</si>
  <si>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</si>
  <si>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</si>
  <si>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</si>
  <si>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</si>
  <si>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</si>
  <si>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</si>
  <si>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</si>
  <si>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</si>
  <si>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</si>
  <si>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</si>
  <si>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</si>
  <si>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</si>
  <si>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</si>
  <si>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</si>
  <si>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</si>
  <si>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</si>
  <si>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</si>
  <si>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</si>
  <si>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</si>
  <si>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</si>
  <si>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</si>
  <si>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</si>
  <si>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</si>
  <si>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</si>
  <si>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</si>
  <si>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</si>
  <si>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</si>
  <si>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</si>
  <si>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</si>
  <si>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</si>
  <si>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</si>
  <si>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</si>
  <si>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</si>
  <si>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</si>
  <si>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</si>
  <si>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</si>
  <si>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</si>
  <si>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</si>
  <si>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</si>
  <si>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</si>
  <si>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</si>
  <si>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</si>
  <si>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</si>
  <si>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</si>
  <si>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</si>
  <si>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</si>
  <si>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</si>
  <si>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</si>
  <si>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</si>
  <si>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</si>
  <si>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</si>
  <si>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</si>
  <si>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</si>
  <si>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</si>
  <si>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</si>
  <si>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</si>
  <si>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</si>
  <si>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</si>
  <si>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</si>
  <si>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</si>
  <si>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</si>
  <si>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</si>
  <si>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</si>
  <si>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</si>
  <si>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</si>
  <si>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</si>
  <si>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</si>
  <si>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</si>
  <si>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</si>
  <si>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</si>
  <si>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</si>
  <si>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</si>
  <si>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</si>
  <si>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</si>
  <si>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</si>
  <si>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</si>
  <si>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</si>
  <si>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</si>
  <si>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</si>
  <si>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</si>
  <si>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</si>
  <si>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</si>
  <si>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</si>
  <si>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</si>
  <si>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</si>
  <si>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</si>
  <si>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</si>
  <si>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</si>
  <si>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</si>
  <si>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</si>
  <si>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</si>
  <si>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</si>
  <si>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</si>
  <si>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</si>
  <si>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</si>
  <si>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</si>
  <si>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</si>
  <si>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</si>
  <si>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</si>
  <si>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</si>
  <si>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</si>
  <si>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</si>
  <si>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</si>
  <si>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</si>
  <si>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</si>
  <si>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</si>
  <si>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</si>
  <si>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</si>
  <si>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</si>
  <si>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</si>
  <si>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</si>
  <si>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</si>
  <si>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</si>
  <si>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</si>
  <si>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</si>
  <si>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</si>
  <si>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</si>
  <si>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</si>
  <si>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</si>
  <si>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</si>
  <si>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</si>
  <si>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</si>
  <si>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</si>
  <si>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</si>
  <si>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</si>
  <si>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</si>
  <si>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</si>
  <si>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</si>
  <si>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</si>
  <si>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</si>
  <si>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</si>
  <si>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</si>
  <si>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</si>
  <si>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</si>
  <si>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</si>
  <si>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</si>
  <si>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</si>
  <si>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</si>
  <si>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</si>
  <si>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</si>
  <si>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</si>
  <si>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</si>
  <si>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</si>
  <si>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</si>
  <si>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</si>
  <si>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</si>
  <si>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</si>
  <si>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</si>
  <si>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</si>
  <si>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</si>
  <si>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</si>
  <si>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</si>
  <si>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</si>
  <si>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</si>
  <si>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</si>
  <si>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</si>
  <si>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</si>
  <si>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</si>
  <si>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</si>
  <si>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</si>
  <si>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</si>
  <si>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</si>
  <si>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</si>
  <si>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</si>
  <si>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</si>
  <si>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</si>
  <si>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</si>
  <si>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</si>
  <si>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</si>
  <si>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</si>
  <si>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</si>
  <si>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</si>
  <si>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</si>
  <si>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</si>
  <si>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</si>
  <si>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</si>
  <si>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</si>
  <si>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</si>
  <si>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</si>
  <si>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</si>
  <si>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</si>
  <si>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</si>
  <si>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</si>
  <si>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</si>
  <si>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</si>
  <si>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</si>
  <si>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</si>
  <si>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</si>
  <si>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</si>
  <si>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</si>
  <si>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</si>
  <si>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</si>
  <si>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</si>
  <si>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</si>
  <si>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</si>
  <si>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</si>
  <si>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</si>
  <si>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</si>
  <si>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</si>
  <si>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</si>
  <si>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</si>
  <si>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</si>
  <si>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</si>
  <si>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</si>
  <si>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</si>
  <si>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</si>
  <si>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</si>
  <si>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</si>
  <si>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</si>
  <si>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</si>
  <si>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</si>
  <si>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</si>
  <si>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</si>
  <si>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</si>
  <si>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</si>
  <si>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</si>
  <si>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</si>
  <si>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</si>
  <si>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</si>
  <si>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</si>
  <si>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</si>
  <si>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</si>
  <si>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</si>
  <si>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</si>
  <si>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</si>
  <si>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</si>
  <si>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</si>
  <si>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</si>
  <si>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</si>
  <si>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</si>
  <si>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</si>
  <si>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</si>
  <si>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</si>
  <si>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</si>
  <si>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</si>
  <si>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</si>
  <si>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</si>
  <si>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</si>
  <si>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</si>
  <si>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</si>
  <si>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</si>
  <si>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</si>
  <si>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</si>
  <si>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</si>
  <si>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</si>
  <si>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</si>
  <si>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</si>
  <si>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</si>
  <si>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</si>
  <si>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</si>
  <si>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</si>
  <si>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</si>
  <si>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</si>
  <si>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</si>
  <si>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</si>
  <si>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</si>
  <si>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</si>
  <si>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</si>
  <si>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</si>
  <si>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</si>
  <si>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</si>
  <si>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</si>
  <si>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</si>
  <si>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</si>
  <si>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</si>
  <si>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</si>
  <si>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</si>
  <si>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</si>
  <si>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</si>
  <si>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</si>
  <si>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</si>
  <si>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</si>
  <si>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</si>
  <si>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</si>
  <si>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</si>
  <si>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</si>
  <si>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</si>
  <si>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</si>
  <si>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</si>
  <si>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</si>
  <si>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</si>
  <si>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</si>
  <si>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</si>
  <si>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</si>
  <si>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</si>
  <si>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</si>
  <si>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</si>
  <si>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</si>
  <si>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</si>
  <si>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</si>
  <si>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</si>
  <si>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</si>
  <si>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</si>
  <si>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</si>
  <si>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</si>
  <si>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</si>
  <si>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</si>
  <si>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</si>
  <si>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</si>
  <si>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</si>
  <si>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</si>
  <si>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</si>
  <si>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</si>
  <si>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</si>
  <si>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</si>
  <si>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</si>
  <si>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</si>
  <si>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</si>
  <si>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</si>
  <si>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</si>
  <si>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</si>
  <si>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</si>
  <si>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</si>
  <si>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</si>
  <si>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</si>
  <si>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</si>
  <si>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</si>
  <si>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</si>
  <si>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</si>
  <si>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</si>
  <si>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</si>
  <si>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</si>
  <si>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</si>
  <si>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</si>
  <si>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</si>
  <si>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</si>
  <si>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</si>
  <si>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</si>
  <si>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</si>
  <si>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</si>
  <si>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</si>
  <si>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</si>
  <si>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</si>
  <si>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</si>
  <si>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</si>
  <si>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</si>
  <si>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</si>
  <si>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</si>
  <si>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</si>
  <si>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</si>
  <si>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</si>
  <si>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</si>
  <si>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</si>
  <si>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</si>
  <si>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</si>
  <si>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</si>
  <si>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</si>
  <si>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</si>
  <si>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</si>
  <si>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</si>
  <si>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</si>
  <si>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</si>
  <si>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</si>
  <si>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</si>
  <si>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</si>
  <si>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</si>
  <si>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</si>
  <si>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</si>
  <si>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</si>
  <si>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</si>
  <si>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</si>
  <si>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</si>
  <si>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</si>
  <si>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</si>
  <si>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</si>
  <si>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</si>
  <si>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</si>
  <si>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</si>
  <si>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</si>
  <si>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</si>
  <si>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</si>
  <si>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</si>
  <si>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</si>
  <si>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</si>
  <si>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</si>
  <si>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</si>
  <si>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</si>
  <si>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</si>
  <si>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</si>
  <si>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</si>
  <si>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</si>
  <si>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</si>
  <si>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</si>
  <si>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</si>
  <si>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</si>
  <si>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</si>
  <si>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</si>
  <si>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</si>
  <si>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</si>
  <si>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</si>
  <si>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</si>
  <si>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</si>
  <si>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</si>
  <si>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</si>
  <si>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</si>
  <si>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</si>
  <si>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</si>
  <si>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</si>
  <si>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</si>
  <si>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</si>
  <si>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</si>
  <si>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</si>
  <si>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</si>
  <si>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</si>
  <si>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</si>
  <si>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</si>
  <si>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</si>
  <si>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</si>
  <si>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</si>
  <si>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</si>
  <si>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</si>
  <si>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</si>
  <si>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</si>
  <si>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</si>
  <si>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</si>
  <si>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</si>
  <si>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</si>
  <si>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</si>
  <si>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</si>
  <si>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</si>
  <si>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</si>
  <si>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</si>
  <si>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</si>
  <si>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</si>
  <si>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</si>
  <si>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</si>
  <si>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</si>
  <si>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</si>
  <si>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</si>
  <si>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</si>
  <si>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</si>
  <si>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</si>
  <si>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</si>
  <si>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</si>
  <si>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</si>
  <si>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</si>
  <si>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</si>
  <si>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</si>
  <si>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</si>
  <si>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</si>
  <si>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</si>
  <si>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</si>
  <si>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</si>
  <si>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</si>
  <si>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</si>
  <si>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</si>
  <si>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</si>
  <si>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</si>
  <si>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</si>
  <si>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</si>
  <si>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</si>
  <si>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</si>
  <si>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</si>
  <si>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</si>
  <si>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</si>
  <si>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</si>
  <si>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</si>
  <si>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</si>
  <si>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</si>
  <si>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</si>
  <si>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</si>
  <si>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</si>
  <si>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</si>
  <si>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</si>
  <si>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</si>
  <si>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</si>
  <si>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</si>
  <si>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</si>
  <si>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</si>
  <si>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</si>
  <si>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</si>
  <si>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</si>
  <si>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</si>
  <si>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</si>
  <si>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</si>
  <si>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</si>
  <si>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</si>
  <si>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</si>
  <si>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</si>
  <si>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</si>
  <si>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</si>
  <si>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</si>
  <si>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</si>
  <si>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</si>
  <si>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</si>
  <si>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</si>
  <si>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</si>
  <si>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</si>
  <si>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</si>
  <si>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</si>
  <si>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</si>
  <si>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</si>
  <si>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</si>
  <si>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</si>
  <si>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</si>
  <si>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</si>
  <si>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</si>
  <si>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</si>
  <si>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</si>
  <si>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</si>
  <si>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</si>
  <si>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</si>
  <si>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</si>
  <si>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</si>
  <si>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</si>
  <si>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</si>
  <si>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</si>
  <si>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</si>
  <si>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</si>
  <si>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</si>
  <si>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</si>
  <si>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</si>
  <si>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</si>
  <si>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</si>
  <si>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</si>
  <si>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</si>
  <si>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</si>
  <si>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</si>
  <si>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</si>
  <si>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</si>
  <si>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</si>
  <si>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</si>
  <si>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</si>
  <si>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</si>
  <si>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</si>
  <si>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</si>
  <si>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</si>
  <si>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</si>
  <si>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</si>
  <si>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</si>
  <si>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</si>
  <si>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</si>
  <si>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</si>
  <si>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</si>
  <si>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</si>
  <si>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</si>
  <si>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</si>
  <si>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</si>
  <si>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</si>
  <si>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</si>
  <si>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</si>
  <si>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</si>
  <si>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</si>
  <si>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</si>
  <si>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</si>
  <si>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</si>
  <si>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</si>
  <si>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</si>
  <si>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</si>
  <si>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</si>
  <si>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</si>
  <si>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</si>
  <si>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</si>
  <si>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</si>
  <si>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</si>
  <si>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</si>
  <si>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</si>
  <si>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</si>
  <si>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</si>
  <si>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</si>
  <si>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</si>
  <si>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</si>
  <si>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</si>
  <si>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</si>
  <si>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</si>
  <si>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</si>
  <si>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</si>
  <si>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</si>
  <si>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</si>
  <si>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</si>
  <si>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</si>
  <si>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</si>
  <si>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</si>
  <si>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</si>
  <si>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</si>
  <si>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</si>
  <si>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</si>
  <si>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</si>
  <si>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</si>
  <si>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</si>
  <si>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</si>
  <si>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</si>
  <si>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</si>
  <si>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</si>
  <si>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</si>
  <si>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</si>
  <si>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</si>
  <si>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</si>
  <si>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</si>
  <si>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</si>
  <si>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</si>
  <si>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</si>
  <si>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</si>
  <si>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</si>
  <si>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</si>
  <si>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</si>
  <si>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</si>
  <si>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</si>
  <si>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</si>
  <si>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</si>
  <si>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</si>
  <si>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</si>
  <si>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</si>
  <si>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</si>
  <si>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</si>
  <si>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</si>
  <si>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</si>
  <si>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</si>
  <si>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</si>
  <si>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</si>
  <si>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</si>
  <si>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</si>
  <si>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</si>
  <si>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</si>
  <si>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</si>
  <si>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</si>
  <si>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</si>
  <si>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</si>
  <si>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</si>
  <si>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</si>
  <si>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</si>
  <si>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</si>
  <si>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</si>
  <si>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</si>
  <si>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</si>
  <si>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</si>
  <si>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</si>
  <si>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</si>
  <si>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</si>
  <si>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</si>
  <si>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</si>
  <si>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</si>
  <si>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</si>
  <si>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</si>
  <si>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</si>
  <si>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</si>
  <si>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</si>
  <si>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</si>
  <si>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</si>
  <si>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</si>
  <si>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</si>
  <si>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</si>
  <si>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</si>
  <si>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</si>
  <si>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</si>
  <si>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</si>
  <si>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</si>
  <si>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</si>
  <si>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</si>
  <si>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</si>
  <si>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</si>
  <si>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</si>
  <si>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</si>
  <si>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</si>
  <si>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</si>
  <si>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</si>
  <si>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</si>
  <si>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</si>
  <si>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</si>
  <si>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</si>
  <si>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</si>
  <si>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</si>
  <si>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</si>
  <si>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</si>
  <si>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</si>
  <si>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</si>
  <si>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</si>
  <si>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</si>
  <si>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</si>
  <si>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</si>
  <si>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</si>
  <si>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</si>
  <si>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</si>
  <si>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</si>
  <si>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</si>
  <si>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</si>
  <si>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</si>
  <si>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</si>
  <si>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</si>
  <si>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</si>
  <si>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</si>
  <si>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</si>
  <si>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</si>
  <si>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</si>
  <si>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</si>
  <si>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</si>
  <si>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</si>
  <si>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</si>
  <si>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</si>
  <si>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</si>
  <si>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</si>
  <si>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</si>
  <si>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</si>
  <si>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</si>
  <si>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</si>
  <si>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</si>
  <si>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</si>
  <si>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</si>
  <si>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</si>
  <si>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</si>
  <si>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</si>
  <si>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</si>
  <si>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</si>
  <si>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</si>
  <si>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</si>
  <si>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</si>
  <si>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</si>
  <si>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</si>
  <si>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</si>
  <si>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</si>
  <si>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</si>
  <si>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</si>
  <si>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</si>
  <si>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</si>
  <si>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</si>
  <si>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</si>
  <si>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</si>
  <si>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</si>
  <si>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</si>
  <si>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</si>
  <si>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</si>
  <si>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</si>
  <si>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</si>
  <si>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</si>
  <si>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</si>
  <si>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</si>
  <si>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</si>
  <si>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</si>
  <si>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</si>
  <si>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</si>
  <si>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</si>
  <si>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</si>
  <si>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</si>
  <si>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</si>
  <si>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</si>
  <si>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</si>
  <si>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</si>
  <si>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</si>
  <si>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</si>
  <si>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</si>
  <si>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</si>
  <si>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</si>
  <si>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</si>
  <si>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</si>
  <si>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</si>
  <si>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</si>
  <si>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</si>
  <si>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</si>
  <si>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</si>
  <si>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</si>
  <si>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</si>
  <si>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</si>
  <si>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</si>
  <si>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</si>
  <si>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</si>
  <si>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</si>
  <si>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</si>
  <si>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</si>
  <si>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</si>
  <si>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</si>
  <si>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</si>
  <si>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</si>
  <si>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</si>
  <si>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</si>
  <si>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</si>
  <si>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</si>
  <si>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</si>
  <si>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</si>
  <si>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</si>
  <si>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</si>
  <si>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</si>
  <si>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</si>
  <si>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</si>
  <si>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</si>
  <si>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</si>
  <si>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</si>
  <si>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</si>
  <si>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</si>
  <si>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</si>
  <si>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</si>
  <si>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</si>
  <si>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</si>
  <si>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</si>
  <si>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</si>
  <si>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</si>
  <si>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</si>
  <si>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</si>
  <si>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</si>
  <si>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</si>
  <si>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</si>
  <si>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</si>
  <si>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</si>
  <si>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</si>
  <si>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</si>
  <si>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</si>
  <si>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</si>
  <si>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</si>
  <si>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</si>
  <si>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</si>
  <si>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</si>
  <si>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</si>
  <si>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</si>
  <si>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</si>
  <si>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</si>
  <si>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</si>
  <si>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</si>
  <si>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</si>
  <si>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</si>
  <si>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</si>
  <si>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</si>
  <si>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</si>
  <si>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</si>
  <si>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</si>
  <si>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</si>
  <si>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</si>
  <si>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</si>
  <si>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</si>
  <si>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</si>
  <si>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</si>
  <si>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</si>
  <si>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</si>
  <si>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</si>
  <si>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</si>
  <si>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</si>
  <si>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</si>
  <si>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</si>
  <si>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</si>
  <si>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</si>
  <si>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</si>
  <si>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</si>
  <si>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</si>
  <si>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</si>
  <si>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</si>
  <si>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</si>
  <si>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</si>
  <si>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</si>
  <si>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</si>
  <si>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</si>
  <si>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</si>
  <si>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</si>
  <si>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</si>
  <si>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</si>
  <si>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</si>
  <si>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</si>
  <si>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</si>
  <si>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</si>
  <si>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</si>
  <si>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</si>
  <si>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</si>
  <si>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</si>
  <si>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</si>
  <si>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</si>
  <si>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</si>
  <si>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</si>
  <si>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</si>
  <si>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</si>
  <si>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</si>
  <si>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</si>
  <si>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</si>
  <si>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</si>
  <si>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</si>
  <si>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</si>
  <si>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</si>
  <si>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</si>
  <si>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</si>
  <si>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</si>
  <si>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</si>
  <si>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</si>
  <si>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</si>
  <si>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</si>
  <si>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</si>
  <si>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</si>
  <si>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</si>
  <si>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</si>
  <si>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</si>
  <si>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</si>
  <si>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</si>
  <si>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</si>
  <si>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</si>
  <si>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</si>
  <si>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</si>
  <si>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</si>
  <si>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</si>
  <si>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</si>
  <si>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</si>
  <si>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</si>
  <si>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</si>
  <si>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</si>
  <si>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</si>
  <si>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</si>
  <si>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</si>
  <si>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</si>
  <si>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</si>
  <si>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</si>
  <si>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</si>
  <si>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</si>
  <si>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</si>
  <si>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</si>
  <si>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</si>
  <si>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</si>
  <si>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</si>
  <si>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</si>
  <si>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</si>
  <si>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</si>
  <si>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</si>
  <si>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</si>
  <si>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</si>
  <si>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</si>
  <si>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</si>
  <si>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</si>
  <si>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</si>
  <si>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</si>
  <si>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</si>
  <si>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</si>
  <si>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</si>
  <si>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</si>
  <si>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</si>
  <si>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</si>
  <si>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</si>
  <si>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</si>
  <si>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</si>
  <si>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</si>
  <si>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</si>
  <si>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</si>
  <si>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</si>
  <si>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</si>
  <si>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</si>
  <si>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</si>
  <si>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</si>
  <si>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</si>
  <si>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</si>
  <si>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</si>
  <si>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</si>
  <si>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</si>
  <si>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</si>
  <si>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</si>
  <si>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</si>
  <si>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</si>
  <si>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</si>
  <si>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</si>
  <si>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</si>
  <si>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</si>
  <si>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</si>
  <si>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</si>
  <si>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</si>
  <si>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</si>
  <si>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</si>
  <si>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</si>
  <si>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</si>
  <si>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</si>
  <si>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</si>
  <si>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</si>
  <si>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</si>
  <si>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</si>
  <si>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</si>
  <si>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</si>
  <si>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</si>
  <si>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</si>
  <si>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</si>
  <si>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</si>
  <si>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</si>
  <si>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</si>
  <si>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</si>
  <si>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</si>
  <si>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</si>
  <si>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</si>
  <si>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</si>
  <si>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</si>
  <si>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</si>
  <si>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</si>
  <si>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</si>
  <si>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</si>
  <si>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</si>
  <si>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</si>
  <si>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</si>
  <si>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</si>
  <si>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</si>
  <si>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</si>
  <si>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</si>
  <si>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</si>
  <si>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</si>
  <si>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</si>
  <si>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</si>
  <si>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</si>
  <si>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</si>
  <si>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</si>
  <si>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</si>
  <si>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</si>
  <si>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</si>
  <si>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</si>
  <si>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</si>
  <si>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</si>
  <si>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</si>
  <si>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</si>
  <si>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</si>
  <si>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</si>
  <si>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</si>
  <si>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</si>
  <si>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</si>
  <si>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</si>
  <si>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</si>
  <si>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</si>
  <si>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</si>
  <si>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</si>
  <si>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</si>
  <si>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</si>
  <si>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</si>
  <si>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</si>
  <si>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</si>
  <si>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</si>
  <si>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</si>
  <si>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</si>
  <si>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</si>
  <si>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</si>
  <si>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</si>
  <si>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</si>
  <si>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</si>
  <si>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</si>
  <si>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</si>
  <si>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</si>
  <si>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</si>
  <si>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</si>
  <si>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</si>
  <si>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</si>
  <si>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</si>
  <si>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</si>
  <si>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</si>
  <si>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</si>
  <si>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</si>
  <si>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</si>
  <si>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</si>
  <si>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</si>
  <si>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</si>
  <si>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</si>
  <si>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</si>
  <si>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</si>
  <si>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</si>
  <si>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</si>
  <si>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</si>
  <si>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</si>
  <si>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</si>
  <si>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</si>
  <si>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</si>
  <si>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</si>
  <si>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</si>
  <si>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</si>
  <si>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</si>
  <si>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</si>
  <si>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</si>
  <si>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</si>
  <si>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</si>
  <si>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</si>
  <si>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</si>
  <si>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</si>
  <si>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</si>
  <si>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</si>
  <si>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</si>
  <si>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</si>
  <si>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</si>
  <si>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</si>
  <si>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</si>
  <si>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</si>
  <si>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</si>
  <si>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</si>
  <si>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</si>
  <si>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</si>
  <si>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</si>
  <si>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</si>
  <si>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</si>
  <si>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</si>
  <si>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</si>
  <si>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</si>
  <si>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</si>
  <si>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</si>
  <si>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</si>
  <si>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</si>
  <si>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</si>
  <si>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</si>
  <si>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</si>
  <si>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</si>
  <si>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</si>
  <si>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</si>
  <si>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</si>
  <si>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</si>
  <si>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</si>
  <si>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</si>
  <si>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</si>
  <si>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</si>
  <si>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</si>
  <si>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</si>
  <si>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</si>
  <si>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</si>
  <si>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</si>
  <si>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</si>
  <si>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</si>
  <si>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</si>
  <si>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</si>
  <si>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</si>
  <si>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</si>
  <si>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</si>
  <si>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</si>
  <si>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</si>
  <si>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</si>
  <si>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</si>
  <si>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</si>
  <si>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</si>
  <si>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</si>
  <si>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</si>
  <si>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</si>
  <si>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</si>
  <si>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</si>
  <si>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</si>
  <si>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</si>
  <si>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</si>
  <si>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</si>
  <si>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</si>
  <si>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</si>
  <si>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</si>
  <si>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</si>
  <si>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</si>
  <si>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</si>
  <si>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</si>
  <si>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</si>
  <si>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</si>
  <si>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</si>
  <si>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</si>
  <si>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</si>
  <si>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</si>
  <si>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</si>
  <si>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</si>
  <si>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</si>
  <si>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</si>
  <si>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</si>
  <si>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</si>
  <si>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</si>
  <si>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</si>
  <si>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</si>
  <si>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</si>
  <si>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</si>
  <si>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</si>
  <si>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</si>
  <si>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</si>
  <si>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</si>
  <si>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</si>
  <si>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</si>
  <si>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</si>
  <si>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</si>
  <si>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</si>
  <si>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</si>
  <si>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</si>
  <si>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</si>
  <si>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</si>
  <si>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</si>
  <si>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</si>
  <si>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</si>
  <si>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</si>
  <si>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</si>
  <si>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</si>
  <si>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</si>
  <si>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</si>
  <si>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</si>
  <si>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</si>
  <si>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</si>
  <si>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</si>
  <si>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</si>
  <si>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</si>
  <si>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</si>
  <si>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</si>
  <si>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</si>
  <si>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</si>
  <si>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</si>
  <si>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</si>
  <si>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</si>
  <si>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</si>
  <si>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</si>
  <si>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</si>
  <si>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</si>
  <si>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</si>
  <si>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</si>
  <si>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</si>
  <si>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</si>
  <si>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</si>
  <si>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</si>
  <si>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</si>
  <si>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</si>
  <si>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</si>
  <si>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</si>
  <si>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</si>
  <si>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</si>
  <si>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</si>
  <si>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</si>
  <si>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</si>
  <si>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</si>
  <si>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</si>
  <si>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</si>
  <si>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</si>
  <si>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</si>
  <si>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</si>
  <si>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</si>
  <si>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</si>
  <si>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</si>
  <si>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</si>
  <si>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</si>
  <si>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</si>
  <si>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</si>
  <si>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</si>
  <si>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</si>
  <si>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</si>
  <si>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</si>
  <si>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</si>
  <si>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</si>
  <si>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</si>
  <si>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</si>
  <si>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</si>
  <si>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</si>
  <si>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</si>
  <si>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</si>
  <si>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</si>
  <si>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</si>
  <si>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</si>
  <si>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</si>
  <si>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</si>
  <si>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</si>
  <si>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</si>
  <si>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</si>
  <si>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</si>
  <si>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</si>
  <si>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</si>
  <si>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</si>
  <si>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</si>
  <si>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</si>
  <si>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</si>
  <si>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</si>
  <si>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</si>
  <si>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</si>
  <si>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</si>
  <si>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</si>
  <si>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</si>
  <si>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</si>
  <si>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</si>
  <si>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</si>
  <si>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</si>
  <si>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</si>
  <si>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</si>
  <si>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</si>
  <si>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</si>
  <si>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</si>
  <si>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</si>
  <si>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</si>
  <si>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</si>
  <si>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</si>
  <si>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</si>
  <si>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</si>
  <si>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</si>
  <si>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</si>
  <si>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</si>
  <si>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</si>
  <si>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</si>
  <si>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</si>
  <si>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</si>
  <si>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</si>
  <si>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</si>
  <si>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</si>
  <si>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</si>
  <si>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</si>
  <si>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</si>
  <si>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</si>
  <si>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</si>
  <si>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</si>
  <si>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</si>
  <si>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</si>
  <si>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</si>
  <si>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</si>
  <si>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</si>
  <si>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</si>
  <si>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</si>
  <si>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</si>
  <si>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</si>
  <si>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</si>
  <si>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</si>
  <si>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</si>
  <si>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</si>
  <si>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</si>
  <si>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</si>
  <si>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</si>
  <si>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</si>
  <si>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</si>
  <si>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</si>
  <si>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</si>
  <si>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</si>
  <si>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</si>
  <si>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</si>
  <si>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</si>
  <si>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</si>
  <si>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</si>
  <si>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</si>
  <si>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</si>
  <si>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</si>
  <si>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</si>
  <si>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</si>
  <si>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</si>
  <si>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</si>
  <si>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</si>
  <si>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</si>
  <si>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</si>
  <si>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</si>
  <si>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</si>
  <si>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</si>
  <si>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</si>
  <si>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</si>
  <si>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</si>
  <si>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</si>
  <si>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</si>
  <si>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</si>
  <si>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</si>
  <si>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</si>
  <si>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</si>
  <si>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</si>
  <si>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</si>
  <si>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</si>
  <si>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</si>
  <si>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</si>
  <si>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</si>
  <si>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</si>
  <si>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</si>
  <si>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</si>
  <si>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</si>
  <si>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</si>
  <si>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</si>
  <si>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</si>
  <si>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</si>
  <si>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</si>
  <si>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</si>
  <si>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</si>
  <si>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</si>
  <si>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</si>
  <si>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</si>
  <si>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</si>
  <si>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</si>
  <si>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</si>
  <si>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</si>
  <si>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</si>
  <si>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</si>
  <si>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</si>
  <si>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</si>
  <si>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</si>
  <si>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</si>
  <si>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</si>
  <si>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</si>
  <si>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</si>
  <si>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</si>
  <si>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</si>
  <si>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</si>
  <si>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</si>
  <si>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</si>
  <si>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</si>
  <si>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</si>
  <si>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</si>
  <si>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</si>
  <si>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</si>
  <si>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</si>
  <si>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</si>
  <si>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</si>
  <si>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</si>
  <si>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</si>
  <si>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</si>
  <si>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</si>
  <si>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</si>
  <si>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</si>
  <si>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</si>
  <si>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</si>
  <si>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</si>
  <si>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</si>
  <si>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</si>
  <si>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</si>
  <si>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</si>
  <si>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</si>
  <si>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</si>
  <si>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</si>
  <si>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</si>
  <si>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</si>
  <si>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</si>
  <si>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</si>
  <si>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</si>
  <si>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</si>
  <si>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</si>
  <si>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</si>
  <si>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</si>
  <si>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</si>
  <si>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</si>
  <si>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</si>
  <si>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</si>
  <si>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</si>
  <si>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</si>
  <si>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</si>
  <si>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</si>
  <si>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</si>
  <si>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</si>
  <si>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</si>
  <si>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</si>
  <si>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</si>
  <si>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</si>
  <si>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</si>
  <si>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</si>
  <si>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</si>
  <si>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</si>
  <si>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</si>
  <si>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</si>
  <si>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</si>
  <si>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</si>
  <si>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</si>
  <si>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</si>
  <si>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</si>
  <si>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</si>
  <si>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</si>
  <si>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</si>
  <si>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</si>
  <si>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</si>
  <si>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</si>
  <si>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</si>
  <si>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</si>
  <si>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</si>
  <si>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</si>
  <si>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</si>
  <si>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</si>
  <si>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</si>
  <si>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</si>
  <si>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</si>
  <si>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</si>
  <si>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</si>
  <si>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</si>
  <si>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</si>
  <si>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</si>
  <si>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</si>
  <si>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</si>
  <si>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</si>
  <si>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</si>
  <si>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</si>
  <si>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</si>
  <si>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</si>
  <si>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</si>
  <si>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</si>
  <si>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</si>
  <si>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</si>
  <si>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</si>
  <si>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</si>
  <si>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</si>
  <si>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</si>
  <si>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</si>
  <si>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</si>
  <si>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</si>
  <si>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</si>
  <si>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</si>
  <si>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</si>
  <si>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</si>
  <si>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</si>
  <si>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</si>
  <si>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</si>
  <si>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</si>
  <si>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</si>
  <si>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</si>
  <si>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</si>
  <si>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</si>
  <si>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</si>
  <si>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</si>
  <si>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</si>
  <si>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</si>
  <si>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</si>
  <si>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</si>
  <si>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</si>
  <si>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</si>
  <si>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</si>
  <si>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</si>
  <si>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</si>
  <si>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</si>
  <si>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</si>
  <si>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</si>
  <si>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</si>
  <si>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</si>
  <si>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</si>
  <si>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</si>
  <si>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</si>
  <si>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</si>
  <si>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</si>
  <si>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</si>
  <si>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</si>
  <si>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</si>
  <si>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</si>
  <si>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</si>
  <si>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</si>
  <si>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</si>
  <si>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</si>
  <si>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</si>
  <si>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</si>
  <si>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</si>
  <si>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</si>
  <si>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</si>
  <si>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</si>
  <si>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</si>
  <si>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</si>
  <si>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</si>
  <si>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</si>
  <si>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</si>
  <si>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</si>
  <si>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</si>
  <si>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</si>
  <si>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</si>
  <si>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</si>
  <si>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</si>
  <si>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</si>
  <si>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</si>
  <si>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</si>
  <si>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</si>
  <si>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</si>
  <si>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</si>
  <si>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</si>
  <si>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</si>
  <si>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</si>
  <si>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</si>
  <si>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</si>
  <si>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</si>
  <si>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</si>
  <si>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</si>
  <si>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</si>
  <si>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</si>
  <si>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</si>
  <si>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</si>
  <si>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</si>
  <si>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</si>
  <si>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</si>
  <si>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</si>
  <si>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</si>
  <si>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</si>
  <si>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</si>
  <si>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</si>
  <si>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</si>
  <si>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</si>
  <si>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</si>
  <si>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</si>
  <si>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</si>
  <si>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</si>
  <si>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</si>
  <si>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</si>
  <si>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</si>
  <si>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</si>
  <si>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</si>
  <si>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</si>
  <si>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</si>
  <si>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</si>
  <si>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</si>
  <si>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</si>
  <si>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</si>
  <si>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</si>
  <si>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</si>
  <si>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</si>
  <si>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</si>
  <si>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</si>
  <si>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</si>
  <si>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</si>
  <si>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</si>
  <si>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</si>
  <si>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</si>
  <si>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</si>
  <si>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</si>
  <si>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</si>
  <si>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</si>
  <si>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</si>
  <si>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</si>
  <si>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</si>
  <si>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</si>
  <si>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</si>
  <si>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</si>
  <si>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</si>
  <si>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</si>
  <si>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</si>
  <si>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</si>
  <si>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</si>
  <si>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</si>
  <si>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</si>
  <si>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</si>
  <si>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</si>
  <si>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</si>
  <si>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</si>
  <si>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</si>
  <si>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</si>
  <si>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</si>
  <si>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</si>
  <si>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</si>
  <si>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</si>
  <si>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</si>
  <si>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</si>
  <si>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</si>
  <si>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</si>
  <si>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</si>
  <si>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</si>
  <si>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</si>
  <si>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</si>
  <si>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</si>
  <si>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</si>
  <si>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</si>
  <si>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</si>
  <si>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</si>
  <si>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</si>
  <si>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</si>
  <si>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</si>
  <si>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</si>
  <si>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</si>
  <si>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</si>
  <si>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</si>
  <si>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</si>
  <si>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</si>
  <si>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</si>
  <si>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</si>
  <si>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</si>
  <si>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</si>
  <si>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</si>
  <si>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</si>
  <si>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</si>
  <si>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</si>
  <si>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</si>
  <si>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</si>
  <si>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</si>
  <si>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</si>
  <si>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</si>
  <si>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</si>
  <si>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</si>
  <si>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</si>
  <si>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</si>
  <si>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</si>
  <si>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</si>
  <si>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</si>
  <si>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</si>
  <si>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</si>
  <si>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</si>
  <si>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</si>
  <si>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</si>
  <si>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</si>
  <si>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</si>
  <si>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</si>
  <si>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</si>
  <si>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</si>
  <si>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</si>
  <si>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</si>
  <si>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</si>
  <si>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</si>
  <si>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</si>
  <si>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</si>
  <si>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</si>
  <si>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</si>
  <si>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</si>
  <si>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</si>
  <si>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</si>
  <si>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</si>
  <si>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</si>
  <si>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</si>
  <si>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</si>
  <si>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</si>
  <si>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</si>
  <si>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</si>
  <si>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</si>
  <si>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</si>
  <si>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</si>
  <si>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</si>
  <si>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</si>
  <si>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</si>
  <si>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</si>
  <si>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</si>
  <si>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</si>
  <si>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</si>
  <si>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</si>
  <si>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</si>
  <si>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</si>
  <si>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</si>
  <si>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</si>
  <si>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</si>
  <si>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</si>
  <si>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</si>
  <si>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</si>
  <si>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</si>
  <si>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</si>
  <si>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</si>
  <si>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</si>
  <si>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</si>
  <si>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</si>
  <si>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</si>
  <si>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</si>
  <si>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</si>
  <si>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</si>
  <si>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</si>
  <si>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</si>
  <si>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</si>
  <si>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</si>
  <si>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</si>
  <si>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</si>
  <si>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</si>
  <si>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</si>
  <si>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</si>
  <si>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</si>
  <si>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</si>
  <si>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</si>
  <si>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</si>
  <si>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</si>
  <si>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</si>
  <si>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</si>
  <si>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</si>
  <si>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</si>
  <si>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</si>
  <si>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</si>
  <si>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</si>
  <si>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</si>
  <si>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</si>
  <si>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</si>
  <si>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</si>
  <si>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</si>
  <si>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</si>
  <si>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</si>
  <si>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</si>
  <si>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</si>
  <si>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</si>
  <si>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</si>
  <si>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</si>
  <si>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</si>
  <si>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</si>
  <si>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</si>
  <si>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</si>
  <si>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</si>
  <si>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</si>
  <si>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</si>
  <si>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</si>
  <si>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</si>
  <si>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</si>
  <si>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</si>
  <si>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</si>
  <si>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</si>
  <si>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</si>
  <si>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</si>
  <si>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</si>
  <si>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</si>
  <si>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</si>
  <si>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</si>
  <si>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</si>
  <si>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</si>
  <si>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</si>
  <si>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</si>
  <si>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</si>
  <si>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</si>
  <si>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</si>
  <si>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</si>
  <si>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</si>
  <si>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</si>
  <si>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</si>
  <si>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</si>
  <si>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</si>
  <si>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</si>
  <si>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</si>
  <si>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</si>
  <si>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</si>
  <si>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</si>
  <si>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</si>
  <si>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</si>
  <si>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</si>
  <si>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</si>
  <si>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</si>
  <si>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</si>
  <si>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</si>
  <si>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</si>
  <si>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</si>
  <si>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</si>
  <si>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</si>
  <si>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</si>
  <si>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</si>
  <si>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</si>
  <si>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</si>
  <si>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</si>
  <si>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</si>
  <si>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</si>
  <si>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</si>
  <si>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</si>
  <si>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</si>
  <si>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</si>
  <si>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</si>
  <si>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</si>
  <si>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</si>
  <si>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</si>
  <si>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</si>
  <si>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</si>
  <si>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</si>
  <si>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</si>
  <si>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</si>
  <si>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</si>
  <si>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</si>
  <si>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</si>
  <si>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</si>
  <si>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</si>
  <si>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</si>
  <si>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</si>
  <si>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</si>
  <si>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</si>
  <si>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</si>
  <si>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</si>
  <si>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</si>
  <si>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</si>
  <si>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</si>
  <si>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</si>
  <si>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</si>
  <si>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</si>
  <si>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</si>
  <si>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</si>
  <si>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</si>
  <si>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</si>
  <si>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</si>
  <si>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</si>
  <si>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</si>
  <si>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</si>
  <si>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</si>
  <si>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</si>
  <si>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</si>
  <si>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</si>
  <si>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</si>
  <si>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</si>
  <si>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</si>
  <si>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</si>
  <si>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</si>
  <si>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</si>
  <si>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</si>
  <si>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</si>
  <si>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</si>
  <si>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</si>
  <si>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</si>
  <si>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</si>
  <si>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</si>
  <si>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</si>
  <si>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</si>
  <si>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</si>
  <si>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</si>
  <si>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</si>
  <si>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</si>
  <si>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</si>
  <si>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</si>
  <si>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</si>
  <si>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</si>
  <si>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</si>
  <si>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</si>
  <si>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</si>
  <si>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</si>
  <si>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</si>
  <si>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</si>
  <si>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</si>
  <si>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</si>
  <si>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</si>
  <si>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</si>
  <si>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</si>
  <si>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</si>
  <si>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</si>
  <si>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</si>
  <si>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</si>
  <si>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</si>
  <si>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</si>
  <si>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</si>
  <si>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</si>
  <si>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</si>
  <si>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</si>
  <si>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</si>
  <si>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</si>
  <si>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</si>
  <si>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</si>
  <si>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</si>
  <si>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</si>
  <si>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</si>
  <si>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</si>
  <si>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</si>
  <si>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</si>
  <si>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</si>
  <si>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</si>
  <si>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</si>
  <si>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</si>
  <si>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</si>
  <si>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</si>
  <si>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</si>
  <si>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</si>
  <si>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</si>
  <si>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</si>
  <si>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</si>
  <si>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</si>
  <si>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</si>
  <si>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</si>
  <si>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</si>
  <si>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</si>
  <si>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</si>
  <si>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</si>
  <si>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</si>
  <si>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</si>
  <si>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</si>
  <si>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</si>
  <si>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</si>
  <si>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</si>
  <si>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</si>
  <si>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</si>
  <si>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</si>
  <si>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</si>
  <si>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</si>
  <si>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</si>
  <si>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</si>
  <si>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</si>
  <si>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</si>
  <si>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</si>
  <si>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</si>
  <si>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</si>
  <si>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</si>
  <si>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</si>
  <si>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</si>
  <si>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</si>
  <si>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</si>
  <si>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</si>
  <si>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</si>
  <si>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</si>
  <si>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</si>
  <si>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</si>
  <si>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</si>
  <si>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</si>
  <si>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</si>
  <si>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</si>
  <si>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</si>
  <si>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</si>
  <si>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</si>
  <si>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</si>
  <si>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</si>
  <si>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</si>
  <si>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</si>
  <si>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</si>
  <si>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</si>
  <si>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</si>
  <si>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</si>
  <si>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</si>
  <si>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</si>
  <si>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</si>
  <si>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</si>
  <si>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</si>
  <si>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</si>
  <si>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</si>
  <si>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</si>
  <si>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</si>
  <si>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</si>
  <si>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</si>
  <si>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</si>
  <si>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</si>
  <si>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</si>
  <si>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</si>
  <si>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</si>
  <si>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</si>
  <si>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</si>
  <si>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</si>
  <si>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</si>
  <si>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</si>
  <si>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</si>
  <si>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</si>
  <si>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</si>
  <si>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</si>
  <si>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</si>
  <si>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</si>
  <si>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</si>
  <si>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</si>
  <si>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</si>
  <si>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</si>
  <si>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</si>
  <si>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</si>
  <si>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</si>
  <si>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</si>
  <si>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</si>
  <si>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</si>
  <si>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</si>
  <si>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</si>
  <si>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</si>
  <si>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</si>
  <si>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</si>
  <si>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</si>
  <si>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</si>
  <si>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</si>
  <si>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</si>
  <si>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</si>
  <si>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</si>
  <si>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</si>
  <si>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</si>
  <si>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</si>
  <si>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</si>
  <si>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</si>
  <si>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</si>
  <si>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</si>
  <si>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</si>
  <si>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</si>
  <si>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</si>
  <si>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</si>
  <si>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</si>
  <si>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</si>
  <si>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</si>
  <si>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</si>
  <si>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</si>
  <si>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</si>
  <si>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</si>
  <si>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</si>
  <si>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</si>
  <si>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</si>
  <si>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</si>
  <si>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</si>
  <si>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</si>
  <si>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</si>
  <si>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</si>
  <si>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</si>
  <si>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</si>
  <si>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</si>
  <si>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</si>
  <si>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</si>
  <si>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</si>
  <si>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</si>
  <si>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</si>
  <si>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</si>
  <si>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</si>
  <si>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</si>
  <si>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</si>
  <si>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</si>
  <si>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</si>
  <si>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</si>
  <si>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</si>
  <si>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</si>
  <si>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</si>
  <si>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</si>
  <si>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</si>
  <si>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</si>
  <si>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</si>
  <si>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</si>
  <si>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</si>
  <si>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</si>
  <si>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</si>
  <si>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</si>
  <si>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</si>
  <si>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</si>
  <si>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</si>
  <si>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</si>
  <si>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</si>
  <si>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</si>
  <si>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</si>
  <si>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</si>
  <si>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</si>
  <si>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</si>
  <si>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</si>
  <si>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</si>
  <si>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</si>
  <si>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</si>
  <si>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</si>
  <si>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</si>
  <si>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</si>
  <si>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</si>
  <si>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</si>
  <si>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</si>
  <si>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</si>
  <si>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</si>
  <si>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</si>
  <si>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</si>
  <si>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</si>
  <si>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</si>
  <si>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</si>
  <si>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</si>
  <si>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</si>
  <si>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</si>
  <si>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</si>
  <si>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</si>
  <si>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</si>
  <si>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</si>
  <si>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</si>
  <si>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</si>
  <si>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</si>
  <si>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</si>
  <si>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</si>
  <si>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</si>
  <si>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</si>
  <si>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</si>
  <si>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</si>
  <si>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</si>
  <si>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</si>
  <si>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</si>
  <si>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</si>
  <si>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</si>
  <si>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</si>
  <si>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</si>
  <si>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</si>
  <si>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</si>
  <si>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</si>
  <si>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</si>
  <si>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</si>
  <si>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</si>
  <si>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</si>
  <si>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</si>
  <si>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</si>
  <si>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</si>
  <si>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</si>
  <si>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</si>
  <si>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</si>
  <si>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</si>
  <si>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</si>
  <si>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</si>
  <si>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</si>
  <si>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</si>
  <si>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</si>
  <si>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</si>
  <si>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</si>
  <si>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</si>
  <si>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</si>
  <si>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</si>
  <si>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</si>
  <si>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</si>
  <si>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</si>
  <si>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</si>
  <si>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</si>
  <si>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</si>
  <si>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</si>
  <si>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</si>
  <si>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</si>
  <si>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</si>
  <si>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</si>
  <si>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</si>
  <si>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</si>
  <si>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</si>
  <si>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</si>
  <si>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</si>
  <si>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</si>
  <si>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</si>
  <si>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</si>
  <si>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</si>
  <si>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</si>
  <si>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</si>
  <si>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</si>
  <si>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</si>
  <si>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</si>
  <si>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</si>
  <si>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</si>
  <si>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</si>
  <si>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</si>
  <si>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</si>
  <si>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</si>
  <si>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</si>
  <si>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</si>
  <si>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</si>
  <si>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</si>
  <si>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</si>
  <si>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</si>
  <si>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</si>
  <si>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</si>
  <si>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</si>
  <si>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</si>
  <si>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</si>
  <si>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</si>
  <si>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</si>
  <si>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</si>
  <si>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</si>
  <si>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</si>
  <si>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</si>
  <si>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</si>
  <si>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</si>
  <si>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</si>
  <si>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</si>
  <si>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</si>
  <si>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</si>
  <si>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</si>
  <si>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</si>
  <si>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</si>
  <si>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</si>
  <si>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</si>
  <si>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</si>
  <si>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</si>
  <si>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</si>
  <si>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</si>
  <si>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</si>
  <si>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</si>
  <si>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</si>
  <si>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</si>
  <si>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</si>
  <si>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</si>
  <si>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</si>
  <si>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</si>
  <si>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</si>
  <si>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</si>
  <si>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</si>
  <si>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</si>
  <si>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</si>
  <si>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</si>
  <si>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</si>
  <si>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</si>
  <si>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</si>
  <si>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</si>
  <si>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</si>
  <si>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</si>
  <si>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</si>
  <si>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</si>
  <si>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</si>
  <si>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</si>
  <si>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</si>
  <si>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</si>
  <si>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</si>
  <si>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</si>
  <si>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</si>
  <si>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</si>
  <si>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</si>
  <si>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</si>
  <si>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</si>
  <si>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</si>
  <si>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</si>
  <si>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</si>
  <si>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</si>
  <si>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</si>
  <si>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</si>
  <si>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</si>
  <si>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</si>
  <si>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</si>
  <si>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</si>
  <si>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</si>
  <si>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</si>
  <si>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</si>
  <si>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</si>
  <si>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</si>
  <si>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</si>
  <si>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</si>
  <si>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</si>
  <si>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</si>
  <si>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</si>
  <si>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</si>
  <si>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</si>
  <si>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</si>
  <si>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</si>
  <si>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</si>
  <si>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</si>
  <si>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</si>
  <si>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</si>
  <si>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</si>
  <si>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</si>
  <si>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</si>
  <si>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</si>
  <si>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</si>
  <si>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</si>
  <si>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</si>
  <si>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</si>
  <si>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</si>
  <si>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</si>
  <si>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</si>
  <si>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</si>
  <si>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</si>
  <si>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</si>
  <si>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</si>
  <si>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</si>
  <si>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</si>
  <si>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</si>
  <si>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</si>
  <si>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</si>
  <si>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</si>
  <si>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</si>
  <si>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</si>
  <si>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</si>
  <si>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</si>
  <si>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</si>
  <si>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</si>
  <si>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</si>
  <si>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</si>
  <si>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</si>
  <si>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</si>
  <si>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</si>
  <si>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</si>
  <si>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</si>
  <si>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</si>
  <si>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</si>
  <si>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</si>
  <si>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</si>
  <si>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</si>
  <si>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</si>
  <si>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</si>
  <si>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</si>
  <si>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</si>
  <si>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</si>
  <si>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</si>
  <si>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</si>
  <si>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</si>
  <si>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</si>
  <si>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</si>
  <si>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</si>
  <si>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</si>
  <si>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</si>
  <si>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</si>
  <si>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</si>
  <si>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</si>
  <si>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</si>
  <si>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</si>
  <si>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</si>
  <si>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</si>
  <si>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</si>
  <si>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</si>
  <si>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</si>
  <si>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</si>
  <si>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</si>
  <si>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</si>
  <si>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</si>
  <si>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</si>
  <si>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</si>
  <si>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</si>
  <si>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</si>
  <si>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</si>
  <si>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</si>
  <si>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</si>
  <si>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</si>
  <si>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</si>
  <si>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</si>
  <si>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</si>
  <si>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</si>
  <si>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</si>
  <si>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</si>
  <si>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</si>
  <si>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</si>
  <si>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</si>
  <si>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</si>
  <si>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</si>
  <si>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</si>
  <si>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</si>
  <si>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</si>
  <si>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</si>
  <si>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</si>
  <si>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</si>
  <si>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</si>
  <si>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</si>
  <si>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</si>
  <si>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</si>
  <si>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</si>
  <si>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</si>
  <si>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</si>
  <si>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</si>
  <si>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</si>
  <si>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</si>
  <si>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</si>
  <si>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</si>
  <si>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</si>
  <si>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</si>
  <si>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</si>
  <si>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</si>
  <si>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</si>
  <si>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</si>
  <si>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</si>
  <si>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</si>
  <si>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</si>
  <si>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</si>
  <si>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</si>
  <si>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</si>
  <si>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</si>
  <si>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</si>
  <si>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</si>
  <si>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</si>
  <si>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</si>
  <si>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</si>
  <si>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</si>
  <si>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</si>
  <si>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</si>
  <si>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</si>
  <si>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</si>
  <si>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</si>
  <si>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</si>
  <si>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</si>
  <si>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</si>
  <si>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</si>
  <si>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</si>
  <si>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</si>
  <si>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</si>
  <si>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</si>
  <si>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</si>
  <si>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</si>
  <si>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</si>
  <si>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</si>
  <si>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</si>
  <si>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</si>
  <si>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</si>
  <si>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</si>
  <si>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</si>
  <si>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</si>
  <si>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</si>
  <si>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</si>
  <si>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</si>
  <si>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</si>
  <si>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</si>
  <si>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</si>
  <si>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</si>
  <si>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</si>
  <si>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</si>
  <si>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</si>
  <si>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</si>
  <si>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</si>
  <si>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</si>
  <si>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</si>
  <si>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</si>
  <si>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</si>
  <si>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</si>
  <si>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</si>
  <si>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</si>
  <si>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</si>
  <si>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</si>
  <si>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</si>
  <si>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</si>
  <si>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</si>
  <si>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</si>
  <si>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</si>
  <si>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</si>
  <si>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</si>
  <si>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</si>
  <si>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</si>
  <si>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</si>
  <si>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</si>
  <si>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</si>
  <si>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</si>
  <si>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</si>
  <si>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</si>
  <si>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</si>
  <si>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</si>
  <si>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</si>
  <si>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</si>
  <si>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</si>
  <si>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</si>
  <si>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</si>
  <si>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</si>
  <si>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</si>
  <si>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</si>
  <si>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</si>
  <si>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</si>
  <si>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</si>
  <si>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</si>
  <si>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</si>
  <si>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</si>
  <si>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</si>
  <si>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</si>
  <si>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</si>
  <si>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</si>
  <si>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</si>
  <si>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</si>
  <si>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</si>
  <si>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</si>
  <si>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</si>
  <si>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</si>
  <si>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</si>
  <si>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</si>
  <si>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</si>
  <si>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</si>
  <si>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</si>
  <si>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</si>
  <si>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</si>
  <si>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</si>
  <si>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</si>
  <si>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</si>
  <si>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</si>
  <si>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</si>
  <si>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</si>
  <si>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</si>
  <si>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</si>
  <si>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</si>
  <si>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</si>
  <si>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</si>
  <si>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</si>
  <si>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</si>
  <si>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</si>
  <si>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</si>
  <si>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</si>
  <si>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</si>
  <si>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</si>
  <si>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</si>
  <si>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</si>
  <si>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</si>
  <si>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</si>
  <si>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</si>
  <si>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</si>
  <si>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</si>
  <si>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</si>
  <si>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</si>
  <si>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</si>
  <si>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</si>
  <si>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</si>
  <si>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</si>
  <si>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</si>
  <si>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</si>
  <si>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</si>
  <si>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</si>
  <si>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</si>
  <si>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</si>
  <si>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</si>
  <si>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</si>
  <si>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</si>
  <si>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</si>
  <si>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</si>
  <si>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</si>
  <si>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</si>
  <si>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</si>
  <si>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</si>
  <si>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</si>
  <si>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</si>
  <si>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</si>
  <si>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</si>
  <si>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</si>
  <si>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</si>
  <si>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</si>
  <si>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</si>
  <si>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</si>
  <si>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</si>
  <si>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</si>
  <si>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</si>
  <si>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</si>
  <si>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</si>
  <si>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</si>
  <si>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</si>
  <si>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</si>
  <si>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</si>
  <si>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</si>
  <si>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</si>
  <si>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</si>
  <si>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</si>
  <si>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</si>
  <si>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</si>
  <si>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</si>
  <si>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</si>
  <si>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</si>
  <si>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</si>
  <si>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</si>
  <si>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</si>
  <si>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</si>
  <si>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</si>
  <si>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</si>
  <si>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</si>
  <si>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</si>
  <si>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</si>
  <si>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</si>
  <si>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</si>
  <si>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</si>
  <si>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</si>
  <si>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</si>
  <si>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</si>
  <si>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</si>
  <si>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</si>
  <si>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</si>
  <si>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</si>
  <si>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</si>
  <si>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</si>
  <si>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</si>
  <si>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</si>
  <si>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</si>
  <si>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</si>
  <si>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</si>
  <si>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</si>
  <si>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</si>
  <si>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</si>
  <si>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</si>
  <si>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</si>
  <si>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</si>
  <si>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</si>
  <si>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</si>
  <si>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</si>
  <si>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</si>
  <si>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</si>
  <si>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</si>
  <si>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</si>
  <si>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</si>
  <si>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</si>
  <si>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</si>
  <si>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</si>
  <si>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</si>
  <si>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</si>
  <si>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</si>
  <si>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</si>
  <si>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</si>
  <si>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</si>
  <si>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</si>
  <si>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</si>
  <si>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</si>
  <si>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</si>
  <si>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</si>
  <si>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</si>
  <si>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</si>
  <si>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</si>
  <si>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</si>
  <si>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</si>
  <si>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</si>
  <si>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</si>
  <si>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</si>
  <si>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</si>
  <si>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</si>
  <si>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</si>
  <si>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</si>
  <si>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</si>
  <si>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</si>
  <si>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</si>
  <si>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</si>
  <si>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</si>
  <si>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</si>
  <si>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</si>
  <si>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</si>
  <si>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</si>
  <si>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</si>
  <si>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</si>
  <si>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</si>
  <si>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</si>
  <si>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</si>
  <si>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</si>
  <si>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</si>
  <si>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</si>
  <si>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</si>
  <si>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</si>
  <si>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</si>
  <si>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</si>
  <si>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</si>
  <si>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</si>
  <si>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</si>
  <si>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</si>
  <si>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</si>
  <si>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</si>
  <si>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</si>
  <si>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</si>
  <si>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</si>
  <si>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</si>
  <si>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</si>
  <si>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</si>
  <si>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</si>
  <si>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</si>
  <si>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</si>
  <si>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</si>
  <si>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</si>
  <si>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</si>
  <si>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</si>
  <si>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</si>
  <si>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</si>
  <si>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</si>
  <si>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</si>
  <si>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</si>
  <si>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</si>
  <si>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</si>
  <si>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</si>
  <si>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</si>
  <si>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</si>
  <si>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</si>
  <si>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</si>
  <si>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</si>
  <si>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</si>
  <si>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</si>
  <si>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</si>
  <si>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</si>
  <si>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</si>
  <si>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</si>
  <si>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</si>
  <si>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</si>
  <si>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</si>
  <si>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</si>
  <si>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</si>
  <si>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</si>
  <si>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</si>
  <si>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</si>
  <si>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</si>
  <si>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</si>
  <si>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</si>
  <si>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</si>
  <si>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</si>
  <si>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</si>
  <si>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</si>
  <si>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</si>
  <si>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</si>
  <si>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</si>
  <si>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</si>
  <si>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</si>
  <si>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</si>
  <si>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</si>
  <si>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</si>
  <si>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</si>
  <si>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</si>
  <si>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</si>
  <si>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</si>
  <si>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</si>
  <si>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</si>
  <si>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</si>
  <si>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</si>
  <si>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</si>
  <si>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</si>
  <si>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</si>
  <si>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</si>
  <si>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</si>
  <si>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</si>
  <si>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</si>
  <si>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</si>
  <si>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</si>
  <si>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</si>
  <si>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</si>
  <si>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</si>
  <si>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</si>
  <si>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</si>
  <si>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</si>
  <si>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</si>
  <si>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</si>
  <si>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</si>
  <si>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</si>
  <si>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</si>
  <si>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</si>
  <si>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</si>
  <si>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</si>
  <si>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</si>
  <si>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</si>
  <si>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</si>
  <si>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</si>
  <si>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</si>
  <si>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</si>
  <si>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</si>
  <si>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</si>
  <si>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</si>
  <si>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</si>
  <si>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</si>
  <si>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</si>
  <si>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</si>
  <si>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</si>
  <si>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</si>
  <si>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</si>
  <si>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</si>
  <si>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</si>
  <si>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</si>
  <si>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</si>
  <si>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</si>
  <si>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</si>
  <si>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</si>
  <si>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</si>
  <si>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</si>
  <si>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</si>
  <si>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</si>
  <si>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</si>
  <si>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</si>
  <si>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</si>
  <si>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</si>
  <si>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</si>
  <si>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</si>
  <si>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</si>
  <si>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</si>
  <si>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</si>
  <si>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</si>
  <si>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</si>
  <si>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</si>
  <si>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</si>
  <si>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</si>
  <si>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</si>
  <si>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</si>
  <si>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</si>
  <si>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</si>
  <si>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</si>
  <si>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</si>
  <si>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</si>
  <si>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</si>
  <si>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</si>
  <si>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</si>
  <si>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</si>
  <si>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</si>
  <si>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</si>
  <si>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</si>
  <si>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</si>
  <si>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</si>
  <si>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</si>
  <si>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</si>
  <si>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</si>
  <si>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</si>
  <si>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</si>
  <si>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</si>
  <si>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</si>
  <si>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</si>
  <si>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</si>
  <si>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</si>
  <si>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</si>
  <si>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</si>
  <si>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</si>
  <si>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</si>
  <si>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</si>
  <si>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</si>
  <si>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</si>
  <si>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</si>
  <si>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</si>
  <si>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</si>
  <si>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</si>
  <si>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</si>
  <si>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</si>
  <si>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</si>
  <si>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</si>
  <si>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</si>
  <si>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</si>
  <si>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</si>
  <si>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</si>
  <si>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</si>
  <si>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</si>
  <si>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</si>
  <si>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</si>
  <si>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</si>
  <si>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</si>
  <si>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</si>
  <si>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</si>
  <si>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</si>
  <si>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</si>
  <si>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</si>
  <si>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</si>
  <si>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</si>
  <si>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</si>
  <si>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</si>
  <si>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</si>
  <si>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</si>
  <si>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</si>
  <si>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</si>
  <si>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</si>
  <si>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</si>
  <si>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</si>
  <si>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</si>
  <si>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</si>
  <si>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</si>
  <si>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</si>
  <si>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</si>
  <si>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</si>
  <si>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</si>
  <si>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</si>
  <si>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</si>
  <si>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</si>
  <si>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</si>
  <si>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</si>
  <si>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</si>
  <si>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</si>
  <si>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</si>
  <si>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</si>
  <si>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</si>
  <si>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</si>
  <si>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</si>
  <si>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</si>
  <si>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</si>
  <si>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</si>
  <si>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</si>
  <si>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</si>
  <si>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</si>
  <si>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</si>
  <si>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</si>
  <si>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</si>
  <si>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</si>
  <si>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</si>
  <si>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</si>
  <si>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</si>
  <si>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</si>
  <si>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</si>
  <si>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</si>
  <si>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</si>
  <si>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</si>
  <si>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</si>
  <si>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</si>
  <si>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</si>
  <si>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</si>
  <si>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</si>
  <si>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</si>
  <si>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</si>
  <si>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</si>
  <si>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</si>
  <si>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</si>
  <si>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</si>
  <si>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</si>
  <si>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</si>
  <si>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</si>
  <si>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</si>
  <si>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</si>
  <si>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</si>
  <si>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</si>
  <si>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</si>
  <si>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</si>
  <si>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</si>
  <si>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</si>
  <si>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</si>
  <si>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</si>
  <si>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</si>
  <si>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</si>
  <si>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</si>
  <si>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</si>
  <si>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</si>
  <si>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</si>
  <si>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</si>
  <si>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</si>
  <si>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</si>
  <si>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</si>
  <si>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</si>
  <si>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</si>
  <si>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</si>
  <si>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</si>
  <si>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</si>
  <si>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</si>
  <si>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</si>
  <si>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</si>
  <si>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</si>
  <si>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</si>
  <si>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</si>
  <si>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</si>
  <si>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</si>
  <si>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</si>
  <si>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</si>
  <si>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</si>
  <si>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</si>
  <si>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</si>
  <si>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</si>
  <si>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</si>
  <si>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</si>
  <si>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</si>
  <si>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</si>
  <si>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</si>
  <si>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</si>
  <si>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</si>
  <si>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</si>
  <si>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</si>
  <si>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</si>
  <si>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</si>
  <si>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</si>
  <si>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</si>
  <si>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</si>
  <si>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</si>
  <si>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</si>
  <si>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</si>
  <si>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</si>
  <si>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</si>
  <si>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</si>
  <si>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</si>
  <si>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</si>
  <si>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</si>
  <si>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</si>
  <si>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</si>
  <si>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</si>
  <si>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</si>
  <si>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</si>
  <si>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</si>
  <si>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</si>
  <si>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</si>
  <si>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</si>
  <si>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</si>
  <si>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</si>
  <si>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</si>
  <si>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</si>
  <si>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</si>
  <si>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</si>
  <si>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</si>
  <si>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</si>
  <si>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</si>
  <si>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</si>
  <si>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</si>
  <si>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</si>
  <si>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</si>
  <si>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</si>
  <si>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</si>
  <si>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</si>
  <si>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</si>
  <si>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</si>
  <si>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</si>
  <si>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</si>
  <si>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</si>
  <si>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</si>
  <si>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</si>
  <si>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</si>
  <si>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</si>
  <si>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</si>
  <si>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</si>
  <si>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</si>
  <si>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</si>
  <si>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</si>
  <si>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</si>
  <si>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</si>
  <si>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</si>
  <si>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</si>
  <si>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</si>
  <si>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</si>
  <si>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</si>
  <si>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</si>
  <si>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</si>
  <si>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</si>
  <si>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</si>
  <si>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</si>
  <si>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</si>
  <si>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</si>
  <si>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</si>
  <si>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</si>
  <si>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</si>
  <si>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</si>
  <si>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</si>
  <si>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</si>
  <si>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</si>
  <si>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</si>
  <si>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</si>
  <si>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</si>
  <si>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</si>
  <si>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</si>
  <si>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</si>
  <si>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</si>
  <si>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</si>
  <si>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</si>
  <si>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</si>
  <si>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</si>
  <si>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</si>
  <si>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</si>
  <si>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</si>
  <si>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</si>
  <si>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</si>
  <si>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</si>
  <si>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</si>
  <si>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</si>
  <si>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</si>
  <si>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</si>
  <si>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</si>
  <si>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</si>
  <si>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</si>
  <si>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</si>
  <si>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</si>
  <si>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</si>
  <si>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</si>
  <si>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</si>
  <si>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</si>
  <si>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</si>
  <si>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</si>
  <si>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</si>
  <si>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</si>
  <si>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</si>
  <si>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</si>
  <si>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</si>
  <si>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</si>
  <si>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</si>
  <si>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</si>
  <si>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</si>
  <si>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</si>
  <si>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</si>
  <si>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</si>
  <si>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</si>
  <si>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</si>
  <si>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</si>
  <si>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</si>
  <si>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</si>
  <si>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</si>
  <si>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</si>
  <si>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</si>
  <si>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</si>
  <si>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</si>
  <si>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</si>
  <si>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</si>
  <si>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</si>
  <si>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</si>
  <si>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</si>
  <si>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</si>
  <si>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</si>
  <si>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</si>
  <si>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</si>
  <si>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</si>
  <si>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</si>
  <si>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</si>
  <si>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</si>
  <si>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</si>
  <si>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</si>
  <si>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</si>
  <si>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</si>
  <si>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</si>
  <si>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</si>
  <si>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</si>
  <si>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</si>
  <si>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</si>
  <si>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</si>
  <si>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</si>
  <si>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</si>
  <si>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</si>
  <si>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</si>
  <si>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</si>
  <si>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</si>
  <si>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</si>
  <si>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</si>
  <si>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</si>
  <si>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</si>
  <si>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</si>
  <si>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</si>
  <si>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</si>
  <si>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</si>
  <si>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</si>
  <si>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</si>
  <si>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</si>
  <si>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</si>
  <si>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</si>
  <si>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</si>
  <si>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</si>
  <si>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</si>
  <si>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</si>
  <si>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</si>
  <si>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</si>
  <si>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</si>
  <si>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</si>
  <si>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</si>
  <si>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</si>
  <si>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</si>
  <si>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</si>
  <si>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</si>
  <si>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</si>
  <si>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</si>
  <si>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</si>
  <si>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</si>
  <si>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</si>
  <si>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</si>
  <si>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</si>
  <si>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</si>
  <si>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</si>
  <si>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</si>
  <si>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</si>
  <si>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</si>
  <si>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</si>
  <si>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</si>
  <si>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</si>
  <si>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</si>
  <si>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</si>
  <si>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</si>
  <si>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</si>
  <si>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</si>
  <si>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</si>
  <si>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</si>
  <si>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</si>
  <si>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</si>
  <si>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</si>
  <si>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</si>
  <si>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</si>
  <si>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</si>
  <si>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</si>
  <si>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</si>
  <si>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</si>
  <si>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</si>
  <si>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</si>
  <si>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</si>
  <si>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</si>
  <si>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</si>
  <si>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</si>
  <si>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</si>
  <si>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</si>
  <si>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</si>
  <si>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</si>
  <si>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</si>
  <si>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</si>
  <si>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</si>
  <si>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</si>
  <si>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</si>
  <si>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</si>
  <si>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</si>
  <si>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</si>
  <si>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</si>
  <si>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</si>
  <si>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</si>
  <si>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</si>
  <si>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</si>
  <si>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</si>
  <si>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</si>
  <si>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</si>
  <si>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</si>
  <si>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</si>
  <si>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</si>
  <si>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</si>
  <si>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</si>
  <si>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</si>
  <si>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</si>
  <si>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</si>
  <si>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</si>
  <si>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</si>
  <si>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</si>
  <si>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</si>
  <si>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</si>
  <si>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</si>
  <si>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</si>
  <si>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</si>
  <si>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</si>
  <si>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</si>
  <si>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</si>
  <si>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</si>
  <si>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</si>
  <si>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</si>
  <si>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</si>
  <si>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</si>
  <si>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</si>
  <si>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</si>
  <si>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</si>
  <si>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</si>
  <si>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</si>
  <si>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</si>
  <si>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</si>
  <si>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</si>
  <si>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</si>
  <si>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</si>
  <si>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</si>
  <si>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</si>
  <si>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</si>
  <si>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</si>
  <si>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</si>
  <si>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</si>
  <si>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</si>
  <si>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</si>
  <si>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</si>
  <si>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</si>
  <si>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</si>
  <si>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</si>
  <si>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</si>
  <si>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</si>
  <si>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</si>
  <si>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</si>
  <si>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</si>
  <si>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</si>
  <si>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</si>
  <si>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</si>
  <si>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</si>
  <si>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</si>
  <si>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</si>
  <si>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</si>
  <si>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</si>
  <si>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</si>
  <si>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</si>
  <si>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</si>
  <si>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</si>
  <si>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</si>
  <si>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</si>
  <si>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</si>
  <si>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</si>
  <si>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</si>
  <si>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</si>
  <si>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</si>
  <si>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</si>
  <si>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</si>
  <si>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</si>
  <si>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</si>
  <si>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</si>
  <si>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</si>
  <si>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</si>
  <si>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</si>
  <si>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</si>
  <si>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</si>
  <si>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</si>
  <si>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</si>
  <si>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</si>
  <si>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</si>
  <si>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</si>
  <si>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</si>
  <si>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</si>
  <si>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</si>
  <si>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</si>
  <si>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</si>
  <si>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</si>
  <si>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</si>
  <si>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</si>
  <si>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</si>
  <si>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</si>
  <si>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</si>
  <si>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</si>
  <si>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</si>
  <si>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</si>
  <si>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</si>
  <si>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</si>
  <si>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</si>
  <si>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</si>
  <si>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</si>
  <si>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</si>
  <si>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</si>
  <si>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</si>
  <si>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</si>
  <si>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</si>
  <si>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</si>
  <si>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</si>
  <si>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</si>
  <si>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</si>
  <si>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</si>
  <si>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</si>
  <si>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</si>
  <si>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</si>
  <si>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</si>
  <si>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</si>
  <si>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</si>
  <si>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</si>
  <si>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</si>
  <si>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</si>
  <si>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</si>
  <si>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</si>
  <si>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</si>
  <si>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</si>
  <si>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</si>
  <si>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</si>
  <si>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</si>
  <si>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</si>
  <si>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</si>
  <si>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</si>
  <si>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</si>
  <si>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</si>
  <si>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</si>
  <si>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</si>
  <si>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</si>
  <si>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</si>
  <si>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</si>
  <si>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</si>
  <si>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</si>
  <si>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</si>
  <si>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</si>
  <si>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</si>
  <si>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</si>
  <si>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</si>
  <si>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</si>
  <si>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</si>
  <si>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</si>
  <si>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</si>
  <si>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</si>
  <si>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</si>
  <si>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</si>
  <si>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</si>
  <si>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</si>
  <si>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</si>
  <si>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</si>
  <si>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</si>
  <si>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</si>
  <si>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</si>
  <si>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</si>
  <si>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</si>
  <si>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</si>
  <si>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</si>
  <si>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</si>
  <si>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</si>
  <si>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</si>
  <si>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</si>
  <si>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</si>
  <si>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</si>
  <si>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</si>
  <si>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</si>
  <si>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</si>
  <si>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</si>
  <si>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</si>
  <si>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</si>
  <si>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</si>
  <si>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</si>
  <si>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</si>
  <si>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</si>
  <si>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</si>
  <si>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</si>
  <si>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</si>
  <si>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</si>
  <si>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</si>
  <si>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</si>
  <si>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</si>
  <si>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</si>
  <si>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</si>
  <si>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</si>
  <si>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</si>
  <si>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</si>
  <si>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</si>
  <si>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</si>
  <si>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</si>
  <si>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</si>
  <si>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</si>
  <si>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</si>
  <si>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</si>
  <si>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</si>
  <si>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</si>
  <si>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</si>
  <si>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</si>
  <si>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</si>
  <si>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</si>
  <si>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</si>
  <si>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</si>
  <si>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</si>
  <si>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</si>
  <si>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</si>
  <si>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</si>
  <si>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</si>
  <si>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</si>
  <si>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</si>
  <si>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</si>
  <si>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</si>
  <si>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</si>
  <si>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</si>
  <si>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</si>
  <si>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</si>
  <si>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</si>
  <si>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</si>
  <si>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</si>
  <si>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</si>
  <si>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</si>
  <si>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</si>
  <si>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</si>
  <si>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</si>
  <si>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</si>
  <si>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</si>
  <si>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</si>
  <si>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</si>
  <si>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</si>
  <si>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</si>
  <si>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</si>
  <si>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</si>
  <si>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</si>
  <si>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</si>
  <si>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</si>
  <si>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</si>
  <si>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</si>
  <si>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</si>
  <si>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</si>
  <si>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</si>
  <si>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</si>
  <si>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</si>
  <si>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</si>
  <si>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</si>
  <si>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</si>
  <si>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</si>
  <si>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</si>
  <si>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</si>
  <si>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</si>
  <si>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</si>
  <si>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</si>
  <si>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</si>
  <si>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</si>
  <si>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</si>
  <si>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</si>
  <si>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</si>
  <si>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</si>
  <si>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</si>
  <si>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</si>
  <si>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</si>
  <si>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</si>
  <si>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</si>
  <si>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</si>
  <si>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</si>
  <si>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</si>
  <si>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</si>
  <si>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</si>
  <si>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</si>
  <si>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</si>
  <si>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</si>
  <si>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</si>
  <si>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</si>
  <si>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</si>
  <si>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</si>
  <si>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</si>
  <si>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</si>
  <si>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</si>
  <si>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</si>
  <si>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</si>
  <si>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</si>
  <si>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</si>
  <si>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</si>
  <si>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</si>
  <si>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</si>
  <si>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</si>
  <si>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</si>
  <si>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</si>
  <si>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</si>
  <si>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</si>
  <si>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</si>
  <si>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</si>
  <si>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</si>
  <si>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</si>
  <si>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</si>
  <si>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</si>
  <si>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</si>
  <si>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</si>
  <si>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</si>
  <si>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</si>
  <si>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</si>
  <si>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</si>
  <si>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</si>
  <si>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</si>
  <si>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</si>
  <si>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</si>
  <si>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</si>
  <si>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</si>
  <si>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</si>
  <si>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</si>
  <si>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</si>
  <si>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</si>
  <si>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</si>
  <si>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</si>
  <si>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</si>
  <si>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</si>
  <si>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</si>
  <si>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</si>
  <si>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</si>
  <si>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</si>
  <si>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</si>
  <si>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</si>
  <si>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</si>
  <si>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</si>
  <si>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</si>
  <si>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</si>
  <si>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</si>
  <si>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</si>
  <si>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</si>
  <si>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</si>
  <si>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</si>
  <si>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</si>
  <si>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</si>
  <si>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</si>
  <si>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</si>
  <si>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</si>
  <si>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</si>
  <si>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</si>
  <si>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</si>
  <si>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</si>
  <si>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</si>
  <si>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</si>
  <si>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</si>
  <si>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</si>
  <si>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</si>
  <si>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</si>
  <si>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</si>
  <si>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</si>
  <si>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</si>
  <si>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</si>
  <si>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</si>
  <si>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</si>
  <si>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</si>
  <si>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</si>
  <si>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</si>
  <si>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</si>
  <si>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</si>
  <si>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</si>
  <si>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</si>
  <si>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</si>
  <si>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</si>
  <si>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</si>
  <si>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</si>
  <si>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</si>
  <si>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</si>
  <si>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</si>
  <si>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</si>
  <si>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</si>
  <si>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</si>
  <si>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</si>
  <si>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</si>
  <si>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</si>
  <si>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</si>
  <si>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</si>
  <si>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</si>
  <si>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</si>
  <si>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</si>
  <si>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</si>
  <si>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</si>
  <si>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</si>
  <si>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</si>
  <si>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</si>
  <si>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</si>
  <si>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</si>
  <si>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</si>
  <si>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</si>
  <si>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</si>
  <si>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</si>
  <si>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</si>
  <si>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</si>
  <si>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</si>
  <si>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</si>
  <si>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</si>
  <si>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</si>
  <si>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</si>
  <si>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</si>
  <si>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</si>
  <si>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</si>
  <si>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</si>
  <si>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</si>
  <si>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</si>
  <si>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</si>
  <si>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</si>
  <si>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</si>
  <si>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</si>
  <si>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</si>
  <si>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</si>
  <si>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</si>
  <si>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</si>
  <si>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</si>
  <si>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</si>
  <si>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</si>
  <si>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</si>
  <si>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</si>
  <si>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</si>
  <si>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</si>
  <si>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</si>
  <si>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</si>
  <si>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</si>
  <si>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</si>
  <si>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</si>
  <si>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</si>
  <si>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</si>
  <si>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</si>
  <si>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</si>
  <si>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</si>
  <si>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</si>
  <si>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</si>
  <si>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</si>
  <si>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</si>
  <si>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</si>
  <si>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</si>
  <si>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</si>
  <si>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</si>
  <si>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</si>
  <si>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</si>
  <si>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</si>
  <si>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</si>
  <si>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</si>
  <si>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</si>
  <si>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</si>
  <si>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</si>
  <si>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</si>
  <si>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</si>
  <si>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</si>
  <si>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</si>
  <si>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</si>
  <si>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</si>
  <si>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</si>
  <si>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</si>
  <si>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</si>
  <si>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</si>
  <si>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</si>
  <si>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</si>
  <si>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</si>
  <si>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</si>
  <si>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</si>
  <si>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</si>
  <si>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</si>
  <si>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</si>
  <si>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</si>
  <si>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</si>
  <si>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</si>
  <si>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</si>
  <si>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</si>
  <si>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</si>
  <si>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</si>
  <si>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</si>
  <si>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</si>
  <si>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</si>
  <si>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</si>
  <si>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</si>
  <si>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</si>
  <si>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</si>
  <si>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</si>
  <si>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</si>
  <si>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</si>
  <si>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</si>
  <si>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</si>
  <si>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</si>
  <si>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</si>
  <si>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</si>
  <si>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</si>
  <si>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</si>
  <si>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</si>
  <si>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</si>
  <si>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</si>
  <si>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</si>
  <si>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</si>
  <si>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</si>
  <si>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</si>
  <si>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</si>
  <si>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</si>
  <si>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</si>
  <si>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</si>
  <si>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</si>
  <si>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</si>
  <si>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</si>
  <si>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</si>
  <si>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</si>
  <si>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</si>
  <si>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</si>
  <si>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</si>
  <si>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</si>
  <si>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</si>
  <si>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</si>
  <si>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</si>
  <si>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</si>
  <si>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</si>
  <si>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</si>
  <si>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</si>
  <si>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</si>
  <si>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</si>
  <si>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</si>
  <si>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</si>
  <si>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</si>
  <si>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</si>
  <si>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</si>
  <si>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</si>
  <si>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</si>
  <si>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</si>
  <si>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</si>
  <si>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</si>
  <si>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</si>
  <si>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</si>
  <si>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</si>
  <si>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</si>
  <si>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</si>
  <si>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</si>
  <si>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</si>
  <si>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</si>
  <si>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</si>
  <si>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</si>
  <si>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</si>
  <si>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</si>
  <si>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</si>
  <si>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</si>
  <si>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</si>
  <si>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</si>
  <si>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</si>
  <si>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</si>
  <si>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</si>
  <si>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</si>
  <si>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</si>
  <si>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</si>
  <si>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</si>
  <si>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</si>
  <si>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</si>
  <si>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</si>
  <si>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</si>
  <si>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</si>
  <si>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</si>
  <si>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</si>
  <si>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</si>
  <si>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</si>
  <si>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</si>
  <si>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</si>
  <si>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</si>
  <si>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</si>
  <si>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</si>
  <si>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</si>
  <si>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</si>
  <si>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</si>
  <si>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</si>
  <si>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</si>
  <si>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</si>
  <si>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</si>
  <si>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</si>
  <si>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</si>
  <si>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</si>
  <si>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</si>
  <si>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</si>
  <si>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</si>
  <si>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</si>
  <si>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</si>
  <si>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</si>
  <si>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</si>
  <si>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</si>
  <si>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</si>
  <si>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</si>
  <si>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</si>
  <si>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</si>
  <si>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</si>
  <si>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</si>
  <si>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</si>
  <si>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</si>
  <si>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</si>
  <si>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</si>
  <si>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</si>
  <si>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</si>
  <si>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</si>
  <si>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</si>
  <si>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</si>
  <si>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</si>
  <si>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</si>
  <si>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</si>
  <si>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</si>
  <si>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</si>
  <si>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</si>
  <si>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</si>
  <si>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</si>
  <si>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</si>
  <si>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</si>
  <si>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</si>
  <si>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</si>
  <si>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</si>
  <si>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</si>
  <si>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</si>
  <si>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</si>
  <si>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</si>
  <si>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</si>
  <si>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</si>
  <si>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</si>
  <si>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</si>
  <si>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</si>
  <si>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</si>
  <si>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</si>
  <si>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</si>
  <si>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</si>
  <si>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</si>
  <si>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</si>
  <si>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</si>
  <si>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</si>
  <si>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</si>
  <si>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</si>
  <si>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</si>
  <si>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</si>
  <si>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</si>
  <si>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</si>
  <si>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</si>
  <si>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</si>
  <si>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</si>
  <si>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</si>
  <si>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</si>
  <si>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</si>
  <si>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</si>
  <si>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</si>
  <si>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</si>
  <si>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</si>
  <si>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</si>
  <si>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</si>
  <si>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</si>
  <si>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</si>
  <si>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</si>
  <si>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</si>
  <si>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</si>
  <si>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</si>
  <si>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</si>
  <si>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</si>
  <si>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</si>
  <si>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</si>
  <si>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</si>
  <si>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</si>
  <si>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</si>
  <si>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</si>
  <si>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</si>
  <si>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</si>
  <si>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</si>
  <si>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</si>
  <si>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</si>
  <si>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</si>
  <si>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</si>
  <si>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</si>
  <si>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</si>
  <si>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</si>
  <si>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</si>
  <si>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</si>
  <si>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</si>
  <si>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</si>
  <si>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</si>
  <si>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</si>
  <si>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</si>
  <si>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</si>
  <si>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</si>
  <si>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</si>
  <si>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</si>
  <si>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</si>
  <si>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</si>
  <si>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</si>
  <si>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</si>
  <si>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</si>
  <si>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</si>
  <si>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</si>
  <si>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</si>
  <si>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</si>
  <si>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</si>
  <si>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</si>
  <si>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</si>
  <si>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</si>
  <si>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</si>
  <si>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</si>
  <si>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</si>
  <si>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</si>
  <si>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</si>
  <si>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</si>
  <si>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</si>
  <si>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</si>
  <si>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</si>
  <si>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</si>
  <si>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</si>
  <si>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</si>
  <si>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</si>
  <si>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</si>
  <si>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</si>
  <si>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</si>
  <si>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</si>
  <si>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</si>
  <si>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</si>
  <si>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</si>
  <si>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</si>
  <si>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</si>
  <si>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</si>
  <si>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</si>
  <si>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</si>
  <si>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</si>
  <si>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</si>
  <si>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</si>
  <si>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</si>
  <si>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</si>
  <si>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</si>
  <si>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</si>
  <si>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</si>
  <si>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</si>
  <si>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</si>
  <si>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</si>
  <si>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</si>
  <si>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</si>
  <si>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</si>
  <si>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</si>
  <si>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</si>
  <si>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</si>
  <si>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</si>
  <si>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</si>
  <si>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</si>
  <si>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</si>
  <si>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</si>
  <si>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</si>
  <si>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</si>
  <si>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</si>
  <si>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</si>
  <si>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</si>
  <si>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</si>
  <si>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</si>
  <si>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</si>
  <si>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</si>
  <si>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</si>
  <si>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</si>
  <si>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</si>
  <si>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</si>
  <si>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</si>
  <si>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</si>
  <si>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</si>
  <si>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</si>
  <si>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</si>
  <si>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</si>
  <si>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</si>
  <si>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</si>
  <si>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</si>
  <si>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</si>
  <si>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</si>
  <si>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</si>
  <si>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</si>
  <si>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</si>
  <si>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</si>
  <si>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</si>
  <si>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</si>
  <si>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</si>
  <si>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</si>
  <si>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</si>
  <si>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</si>
  <si>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</si>
  <si>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</si>
  <si>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</si>
  <si>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</si>
  <si>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</si>
  <si>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</si>
  <si>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</si>
  <si>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</si>
  <si>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</si>
  <si>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</si>
  <si>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</si>
  <si>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</si>
  <si>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</si>
  <si>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</si>
  <si>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</si>
  <si>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</si>
  <si>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</si>
  <si>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</si>
  <si>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</si>
  <si>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</si>
  <si>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</si>
  <si>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</si>
  <si>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</si>
  <si>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</si>
  <si>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</si>
  <si>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</si>
  <si>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</si>
  <si>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</si>
  <si>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</si>
  <si>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</si>
  <si>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</si>
  <si>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</si>
  <si>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</si>
  <si>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</si>
  <si>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</si>
  <si>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</si>
  <si>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</si>
  <si>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</si>
  <si>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</si>
  <si>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</si>
  <si>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</si>
  <si>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</si>
  <si>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</si>
  <si>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</si>
  <si>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</si>
  <si>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</si>
  <si>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</si>
  <si>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</si>
  <si>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</si>
  <si>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</si>
  <si>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</si>
  <si>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</si>
  <si>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</si>
  <si>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</si>
  <si>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</si>
  <si>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</si>
  <si>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</si>
  <si>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</si>
  <si>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</si>
  <si>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</si>
  <si>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</si>
  <si>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</si>
  <si>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</si>
  <si>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</si>
  <si>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</si>
  <si>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</si>
  <si>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</si>
  <si>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</si>
  <si>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</si>
  <si>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</si>
  <si>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</si>
  <si>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</si>
  <si>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</si>
  <si>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</si>
  <si>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</si>
  <si>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</si>
  <si>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</si>
  <si>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</si>
  <si>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</si>
  <si>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</si>
  <si>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</si>
  <si>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</si>
  <si>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</si>
  <si>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</si>
  <si>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</si>
  <si>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</si>
  <si>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</si>
  <si>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</si>
  <si>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</si>
  <si>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</si>
  <si>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</si>
  <si>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</si>
  <si>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</si>
  <si>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</si>
  <si>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</si>
  <si>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</si>
  <si>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</si>
  <si>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</si>
  <si>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</si>
  <si>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</si>
  <si>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</si>
  <si>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</si>
  <si>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</si>
  <si>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</si>
  <si>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</si>
  <si>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</si>
  <si>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</si>
  <si>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</si>
  <si>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</si>
  <si>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</si>
  <si>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</si>
  <si>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</si>
  <si>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</si>
  <si>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</si>
  <si>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</si>
  <si>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</si>
  <si>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</si>
  <si>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</si>
  <si>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</si>
  <si>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</si>
  <si>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</si>
  <si>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</si>
  <si>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</si>
  <si>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</si>
  <si>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</si>
  <si>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</si>
  <si>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</si>
  <si>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</si>
  <si>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</si>
  <si>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</si>
  <si>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</si>
  <si>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</si>
  <si>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</si>
  <si>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</si>
  <si>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</si>
  <si>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</si>
  <si>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</si>
  <si>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</si>
  <si>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</si>
  <si>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</si>
  <si>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</si>
  <si>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</si>
  <si>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</si>
  <si>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</si>
  <si>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</si>
  <si>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</si>
  <si>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</si>
  <si>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</si>
  <si>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</si>
  <si>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</si>
  <si>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</si>
  <si>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</si>
  <si>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</si>
  <si>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</si>
  <si>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</si>
  <si>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</si>
  <si>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</si>
  <si>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</si>
  <si>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</si>
  <si>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</si>
  <si>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</si>
  <si>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</si>
  <si>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</si>
  <si>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</si>
  <si>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</si>
  <si>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</si>
  <si>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</si>
  <si>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</si>
  <si>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</si>
  <si>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</si>
  <si>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</si>
  <si>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</si>
  <si>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</si>
  <si>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</si>
  <si>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</si>
  <si>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</si>
  <si>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</si>
  <si>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</si>
  <si>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</si>
  <si>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</si>
  <si>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</si>
  <si>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</si>
  <si>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</si>
  <si>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</si>
  <si>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</si>
  <si>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</si>
  <si>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</si>
  <si>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</si>
  <si>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</si>
  <si>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</si>
  <si>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</si>
  <si>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</si>
  <si>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</si>
  <si>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</si>
  <si>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</si>
  <si>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</si>
  <si>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</si>
  <si>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</si>
  <si>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</si>
  <si>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</si>
  <si>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</si>
  <si>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</si>
  <si>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</si>
  <si>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</si>
  <si>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</si>
  <si>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</si>
  <si>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</si>
  <si>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</si>
  <si>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</si>
  <si>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</si>
  <si>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</si>
  <si>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</si>
  <si>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</si>
  <si>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</si>
  <si>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</si>
  <si>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</si>
  <si>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</si>
  <si>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</si>
  <si>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</si>
  <si>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</si>
  <si>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</si>
  <si>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</si>
  <si>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</si>
  <si>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</si>
  <si>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</si>
  <si>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</si>
  <si>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</si>
  <si>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</si>
  <si>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</si>
  <si>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</si>
  <si>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</si>
  <si>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</si>
  <si>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</si>
  <si>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</si>
  <si>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</si>
  <si>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</si>
  <si>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</si>
  <si>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</si>
  <si>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</si>
  <si>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</si>
  <si>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</si>
  <si>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</si>
  <si>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</si>
  <si>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</si>
  <si>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</si>
  <si>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</si>
  <si>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</si>
  <si>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</si>
  <si>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</si>
  <si>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</si>
  <si>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</si>
  <si>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</si>
  <si>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</si>
  <si>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</si>
  <si>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</si>
  <si>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</si>
  <si>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</si>
  <si>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</si>
  <si>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</si>
  <si>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</si>
  <si>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</si>
  <si>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</si>
  <si>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</si>
  <si>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</si>
  <si>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</si>
  <si>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</si>
  <si>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</si>
  <si>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</si>
  <si>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</si>
  <si>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</si>
  <si>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</si>
  <si>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</si>
  <si>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</si>
  <si>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</si>
  <si>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</si>
  <si>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</si>
  <si>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</si>
  <si>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</si>
  <si>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</si>
  <si>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</si>
  <si>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</si>
  <si>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</si>
  <si>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</si>
  <si>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</si>
  <si>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</si>
  <si>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</si>
  <si>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</si>
  <si>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</si>
  <si>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</si>
  <si>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</si>
  <si>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</si>
  <si>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</si>
  <si>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</si>
  <si>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</si>
  <si>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</si>
  <si>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</si>
  <si>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</si>
  <si>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</si>
  <si>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</si>
  <si>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</si>
  <si>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</si>
  <si>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</si>
  <si>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</si>
  <si>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</si>
  <si>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</si>
  <si>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</si>
  <si>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</si>
  <si>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</si>
  <si>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</si>
  <si>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</si>
  <si>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</si>
  <si>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</si>
  <si>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</si>
  <si>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</si>
  <si>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</si>
  <si>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</si>
  <si>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</si>
  <si>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</si>
  <si>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</si>
  <si>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</si>
  <si>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</si>
  <si>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</si>
  <si>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</si>
  <si>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</si>
  <si>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</si>
  <si>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</si>
  <si>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</si>
  <si>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</si>
  <si>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</si>
  <si>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</si>
  <si>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</si>
  <si>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</si>
  <si>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</si>
  <si>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</si>
  <si>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</si>
  <si>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</si>
  <si>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</si>
  <si>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</si>
  <si>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</si>
  <si>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</si>
  <si>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</si>
  <si>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</si>
  <si>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</si>
  <si>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</si>
  <si>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</si>
  <si>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</si>
  <si>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</si>
  <si>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</si>
  <si>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</si>
  <si>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</si>
  <si>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</si>
  <si>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</si>
  <si>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</si>
  <si>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</si>
  <si>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</si>
  <si>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</si>
  <si>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</si>
  <si>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</si>
  <si>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</si>
  <si>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</si>
  <si>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</si>
  <si>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</si>
  <si>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</si>
  <si>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</si>
  <si>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</si>
  <si>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</si>
  <si>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</si>
  <si>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</si>
  <si>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</si>
  <si>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</si>
  <si>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</si>
  <si>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</si>
  <si>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</si>
  <si>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</si>
  <si>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</si>
  <si>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</si>
  <si>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</si>
  <si>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</si>
  <si>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</si>
  <si>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</si>
  <si>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</si>
  <si>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</si>
  <si>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</si>
  <si>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</si>
  <si>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</si>
  <si>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</si>
  <si>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</si>
  <si>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</si>
  <si>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</si>
  <si>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</si>
  <si>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</si>
  <si>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</si>
  <si>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</si>
  <si>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</si>
  <si>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</si>
  <si>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</si>
  <si>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</si>
  <si>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</si>
  <si>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</si>
  <si>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</si>
  <si>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</si>
  <si>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</si>
  <si>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</si>
  <si>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</si>
  <si>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</si>
  <si>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</si>
  <si>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</si>
  <si>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</si>
  <si>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</si>
  <si>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</si>
  <si>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</si>
  <si>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</si>
  <si>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</si>
  <si>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</si>
  <si>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</si>
  <si>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</si>
  <si>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</si>
  <si>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</si>
  <si>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</si>
  <si>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</si>
  <si>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</si>
  <si>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</si>
  <si>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</si>
  <si>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</si>
  <si>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</si>
  <si>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</si>
  <si>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</si>
  <si>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</si>
  <si>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</si>
  <si>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</si>
  <si>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</si>
  <si>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</si>
  <si>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</si>
  <si>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</si>
  <si>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</si>
  <si>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</si>
  <si>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</si>
  <si>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</si>
  <si>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</si>
  <si>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</si>
  <si>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</si>
  <si>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</si>
  <si>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</si>
  <si>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</si>
  <si>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</si>
  <si>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</si>
  <si>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</si>
  <si>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</si>
  <si>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</si>
  <si>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</si>
  <si>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</si>
  <si>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</si>
  <si>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</si>
  <si>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</si>
  <si>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</si>
  <si>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</si>
  <si>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</si>
  <si>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</si>
  <si>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</si>
  <si>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</si>
  <si>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</si>
  <si>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</si>
  <si>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</si>
  <si>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</si>
  <si>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</si>
  <si>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</si>
  <si>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</si>
  <si>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</si>
  <si>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</si>
  <si>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</si>
  <si>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</si>
  <si>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</si>
  <si>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</si>
  <si>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</si>
  <si>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</si>
  <si>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</si>
  <si>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</si>
  <si>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</si>
  <si>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</si>
  <si>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</si>
  <si>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</si>
  <si>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</si>
  <si>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</si>
  <si>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</si>
  <si>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</si>
  <si>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</si>
  <si>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</si>
  <si>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</si>
  <si>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</si>
  <si>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</si>
  <si>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</si>
  <si>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</si>
  <si>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</si>
  <si>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</si>
  <si>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</si>
  <si>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</si>
  <si>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</si>
  <si>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</si>
  <si>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</si>
  <si>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</si>
  <si>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</si>
  <si>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</si>
  <si>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</si>
  <si>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</si>
  <si>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</si>
  <si>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</si>
  <si>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</si>
  <si>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</si>
  <si>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</si>
  <si>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</si>
  <si>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</si>
  <si>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</si>
  <si>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</si>
  <si>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</si>
  <si>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</si>
  <si>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</si>
  <si>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</si>
  <si>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</si>
  <si>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</si>
  <si>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</si>
  <si>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</si>
  <si>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</si>
  <si>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</si>
  <si>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</si>
  <si>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</si>
  <si>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</si>
  <si>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</si>
  <si>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</si>
  <si>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</si>
  <si>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</si>
  <si>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</si>
  <si>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</si>
  <si>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</si>
  <si>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</si>
  <si>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</si>
  <si>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</si>
  <si>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</si>
  <si>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</si>
  <si>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</si>
  <si>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</si>
  <si>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</si>
  <si>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</si>
  <si>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</si>
  <si>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</si>
  <si>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</si>
  <si>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</si>
  <si>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</si>
  <si>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</si>
  <si>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</si>
  <si>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</si>
  <si>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</si>
  <si>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</si>
  <si>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</si>
  <si>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</si>
  <si>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</si>
  <si>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</si>
  <si>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</si>
  <si>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</si>
  <si>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</si>
  <si>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</si>
  <si>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</si>
  <si>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</si>
  <si>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</si>
  <si>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</si>
  <si>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</si>
  <si>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</si>
  <si>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</si>
  <si>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</si>
  <si>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</si>
  <si>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</si>
  <si>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</si>
  <si>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</si>
  <si>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</si>
  <si>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</si>
  <si>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</si>
  <si>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</si>
  <si>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</si>
  <si>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</si>
  <si>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</si>
  <si>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</si>
  <si>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</si>
  <si>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</si>
  <si>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</si>
  <si>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</si>
  <si>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</si>
  <si>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</si>
  <si>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</si>
  <si>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</si>
  <si>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</si>
  <si>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</si>
  <si>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</si>
  <si>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</si>
  <si>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</si>
  <si>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</si>
  <si>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</si>
  <si>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</si>
  <si>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</si>
  <si>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</si>
  <si>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</si>
  <si>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</si>
  <si>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</si>
  <si>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</si>
  <si>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</si>
  <si>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</si>
  <si>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</si>
  <si>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</si>
  <si>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</si>
  <si>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</si>
  <si>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</si>
  <si>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</si>
  <si>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</si>
  <si>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</si>
  <si>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</si>
  <si>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</si>
  <si>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</si>
  <si>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</si>
  <si>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</si>
  <si>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</si>
  <si>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</si>
  <si>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</si>
  <si>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</si>
  <si>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</si>
  <si>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</si>
  <si>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</si>
  <si>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</si>
  <si>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</si>
  <si>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</si>
  <si>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</si>
  <si>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</si>
  <si>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</si>
  <si>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</si>
  <si>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</si>
  <si>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</si>
  <si>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</si>
  <si>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</si>
  <si>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</si>
  <si>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</si>
  <si>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</si>
  <si>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</si>
  <si>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</si>
  <si>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</si>
  <si>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</si>
  <si>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</si>
  <si>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</si>
  <si>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</si>
  <si>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</si>
  <si>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</si>
  <si>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</si>
  <si>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</si>
  <si>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</si>
  <si>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</si>
  <si>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</si>
  <si>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</si>
  <si>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</si>
  <si>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</si>
  <si>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</si>
  <si>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</si>
  <si>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</si>
  <si>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</si>
  <si>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</si>
  <si>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</si>
  <si>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</si>
  <si>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</si>
  <si>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</si>
  <si>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</si>
  <si>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</si>
  <si>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</si>
  <si>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</si>
  <si>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</si>
  <si>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</si>
  <si>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</si>
  <si>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</si>
  <si>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</si>
  <si>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</si>
  <si>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</si>
  <si>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</si>
  <si>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</si>
  <si>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</si>
  <si>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</si>
  <si>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</si>
  <si>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</si>
  <si>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</si>
  <si>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</si>
  <si>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</si>
  <si>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</si>
  <si>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</si>
  <si>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</si>
  <si>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</si>
  <si>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</si>
  <si>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</si>
  <si>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</si>
  <si>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</si>
  <si>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</si>
  <si>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</si>
  <si>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</si>
  <si>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</si>
  <si>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</si>
  <si>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</si>
  <si>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</si>
  <si>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</si>
  <si>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</si>
  <si>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</si>
  <si>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</si>
  <si>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</si>
  <si>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</si>
  <si>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</si>
  <si>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</si>
  <si>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</si>
  <si>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</si>
  <si>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</si>
  <si>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</si>
  <si>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</si>
  <si>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</si>
  <si>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</si>
  <si>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</si>
  <si>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</si>
  <si>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</si>
  <si>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</si>
  <si>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</si>
  <si>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</si>
  <si>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</si>
  <si>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</si>
  <si>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</si>
  <si>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</si>
  <si>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</si>
  <si>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</si>
  <si>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</si>
  <si>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</si>
  <si>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</si>
  <si>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</si>
  <si>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</si>
  <si>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</si>
  <si>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</si>
  <si>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</si>
  <si>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</si>
  <si>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</si>
  <si>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</si>
  <si>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</si>
  <si>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</si>
  <si>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</si>
  <si>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</si>
  <si>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</si>
  <si>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</si>
  <si>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</si>
  <si>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</si>
  <si>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</si>
  <si>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</si>
  <si>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</si>
  <si>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</si>
  <si>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</si>
  <si>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</si>
  <si>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</si>
  <si>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</si>
  <si>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</si>
  <si>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</si>
  <si>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</si>
  <si>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</si>
  <si>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</si>
  <si>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</si>
  <si>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</si>
  <si>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</si>
  <si>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</si>
  <si>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</si>
  <si>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</si>
  <si>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</si>
  <si>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</si>
  <si>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</si>
  <si>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</si>
  <si>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</si>
  <si>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</si>
  <si>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</si>
  <si>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</si>
  <si>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</si>
  <si>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</si>
  <si>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</si>
  <si>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</si>
  <si>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</si>
  <si>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</si>
  <si>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</si>
  <si>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</si>
  <si>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</si>
  <si>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</si>
  <si>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</si>
  <si>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</si>
  <si>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</si>
  <si>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</si>
  <si>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</si>
  <si>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</si>
  <si>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</si>
  <si>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</si>
  <si>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</si>
  <si>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</si>
  <si>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</si>
  <si>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</si>
  <si>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</si>
  <si>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</si>
  <si>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</si>
  <si>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</si>
  <si>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</si>
  <si>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</si>
  <si>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</si>
  <si>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</si>
  <si>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</si>
  <si>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</si>
  <si>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</si>
  <si>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</si>
  <si>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</si>
  <si>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</si>
  <si>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</si>
  <si>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</si>
  <si>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</si>
  <si>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</si>
  <si>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</si>
  <si>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</si>
  <si>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</si>
  <si>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</si>
  <si>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</si>
  <si>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</si>
  <si>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</si>
  <si>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</si>
  <si>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</si>
  <si>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</si>
  <si>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</si>
  <si>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</si>
  <si>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</si>
  <si>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</si>
  <si>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</si>
  <si>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</si>
  <si>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</si>
  <si>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</si>
  <si>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</si>
  <si>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</si>
  <si>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</si>
  <si>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</si>
  <si>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</si>
  <si>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</si>
  <si>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</si>
  <si>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</si>
  <si>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</si>
  <si>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</si>
  <si>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</si>
  <si>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</si>
  <si>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</si>
  <si>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</si>
  <si>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</si>
  <si>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</si>
  <si>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</si>
  <si>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</si>
  <si>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</si>
  <si>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</si>
  <si>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</si>
  <si>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</si>
  <si>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</si>
  <si>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</si>
  <si>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</si>
  <si>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</si>
  <si>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</si>
  <si>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</si>
  <si>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</si>
  <si>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</si>
  <si>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</si>
  <si>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</si>
  <si>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</si>
  <si>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</si>
  <si>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</si>
  <si>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</si>
  <si>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</si>
  <si>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</si>
  <si>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</si>
  <si>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</si>
  <si>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</si>
  <si>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</si>
  <si>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</si>
  <si>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</si>
  <si>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</si>
  <si>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</si>
  <si>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</si>
  <si>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</si>
  <si>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</si>
  <si>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</si>
  <si>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</si>
  <si>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</si>
  <si>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</si>
  <si>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</si>
  <si>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</si>
  <si>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</si>
  <si>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</si>
  <si>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</si>
  <si>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</si>
  <si>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</si>
  <si>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</si>
  <si>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</si>
  <si>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</si>
  <si>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</si>
  <si>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</si>
  <si>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</si>
  <si>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</si>
  <si>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</si>
  <si>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</si>
  <si>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</si>
  <si>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</si>
  <si>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</si>
  <si>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</si>
  <si>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</si>
  <si>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</si>
  <si>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</si>
  <si>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</si>
  <si>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</si>
  <si>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</si>
  <si>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</si>
  <si>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</si>
  <si>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</si>
  <si>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</si>
  <si>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</si>
  <si>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</si>
  <si>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</si>
  <si>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</si>
  <si>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</si>
  <si>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</si>
  <si>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</si>
  <si>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</si>
  <si>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</si>
  <si>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</si>
  <si>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</si>
  <si>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</si>
  <si>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</si>
  <si>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</si>
  <si>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</si>
  <si>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</si>
  <si>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</si>
  <si>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</si>
  <si>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</si>
  <si>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</si>
  <si>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</si>
  <si>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</si>
  <si>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</si>
  <si>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</si>
  <si>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</si>
  <si>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</si>
  <si>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</si>
  <si>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</si>
  <si>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</si>
  <si>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</si>
  <si>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</si>
  <si>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</si>
  <si>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</si>
  <si>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</si>
  <si>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</si>
  <si>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</si>
  <si>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</si>
  <si>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</si>
  <si>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</si>
  <si>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</si>
  <si>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</si>
  <si>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</si>
  <si>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</si>
  <si>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</si>
  <si>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</si>
  <si>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</si>
  <si>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</si>
  <si>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</si>
  <si>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</si>
  <si>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</si>
  <si>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</si>
  <si>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</si>
  <si>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</si>
  <si>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</si>
  <si>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</si>
  <si>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</si>
  <si>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</si>
  <si>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</si>
  <si>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</si>
  <si>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</si>
  <si>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</si>
  <si>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</si>
  <si>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</si>
  <si>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</si>
  <si>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</si>
  <si>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</si>
  <si>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</si>
  <si>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</si>
  <si>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</si>
  <si>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</si>
  <si>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</si>
  <si>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</si>
  <si>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</si>
  <si>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</si>
  <si>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</si>
  <si>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</si>
  <si>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</si>
  <si>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</si>
  <si>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</si>
  <si>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</si>
  <si>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</si>
  <si>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</si>
  <si>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</si>
  <si>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</si>
  <si>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</si>
  <si>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</si>
  <si>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</si>
  <si>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</si>
  <si>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</si>
  <si>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</si>
  <si>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</si>
  <si>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</si>
  <si>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</si>
  <si>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</si>
  <si>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</si>
  <si>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</si>
  <si>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</si>
  <si>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</si>
  <si>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</si>
  <si>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</si>
  <si>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</si>
  <si>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</si>
  <si>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</si>
  <si>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</si>
  <si>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</si>
  <si>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</si>
  <si>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</si>
  <si>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</si>
  <si>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</si>
  <si>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</si>
  <si>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</si>
  <si>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</si>
  <si>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</si>
  <si>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</si>
  <si>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</si>
  <si>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</si>
  <si>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</si>
  <si>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</si>
  <si>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</si>
  <si>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</si>
  <si>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</si>
  <si>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</si>
  <si>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</si>
  <si>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</si>
  <si>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</si>
  <si>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</si>
  <si>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</si>
  <si>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</si>
  <si>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</si>
  <si>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</si>
  <si>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</si>
  <si>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</si>
  <si>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</si>
  <si>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</si>
  <si>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</si>
  <si>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</si>
  <si>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</si>
  <si>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</si>
  <si>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</si>
  <si>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</si>
  <si>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</si>
  <si>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</si>
  <si>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</si>
  <si>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</si>
  <si>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</si>
  <si>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</si>
  <si>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</si>
  <si>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</si>
  <si>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</si>
  <si>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</si>
  <si>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</si>
  <si>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</si>
  <si>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</si>
  <si>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</si>
  <si>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</si>
  <si>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</si>
  <si>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</si>
  <si>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</si>
  <si>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</si>
  <si>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</si>
  <si>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</si>
  <si>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</si>
  <si>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</si>
  <si>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</si>
  <si>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</si>
  <si>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</si>
  <si>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</si>
  <si>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</si>
  <si>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</si>
  <si>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</si>
  <si>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</si>
  <si>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</si>
  <si>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</si>
  <si>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</si>
  <si>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</si>
  <si>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</si>
  <si>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</si>
  <si>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</si>
  <si>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</si>
  <si>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</si>
  <si>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</si>
  <si>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</si>
  <si>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</si>
  <si>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</si>
  <si>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</si>
  <si>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</si>
  <si>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</si>
  <si>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</si>
  <si>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</si>
  <si>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</si>
  <si>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</si>
  <si>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</si>
  <si>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</si>
  <si>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</si>
  <si>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</si>
  <si>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</si>
  <si>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</si>
  <si>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</si>
  <si>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</si>
  <si>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</si>
  <si>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</si>
  <si>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</si>
  <si>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</si>
  <si>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</si>
  <si>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</si>
  <si>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</si>
  <si>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</si>
  <si>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</si>
  <si>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</si>
  <si>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</si>
  <si>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</si>
  <si>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</si>
  <si>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</si>
  <si>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</si>
  <si>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</si>
  <si>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</si>
  <si>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</si>
  <si>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</si>
  <si>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</si>
  <si>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</si>
  <si>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</si>
  <si>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</si>
  <si>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</si>
  <si>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</si>
  <si>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</si>
  <si>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</si>
  <si>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</si>
  <si>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</si>
  <si>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</si>
  <si>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</si>
  <si>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</si>
  <si>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</si>
  <si>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</si>
  <si>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</si>
  <si>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</si>
  <si>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</si>
  <si>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</si>
  <si>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</si>
  <si>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</si>
  <si>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</si>
  <si>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</si>
  <si>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</si>
  <si>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</si>
  <si>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</si>
  <si>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</si>
  <si>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</si>
  <si>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</si>
  <si>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</si>
  <si>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</si>
  <si>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</si>
  <si>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</si>
  <si>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</si>
  <si>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</si>
  <si>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</si>
  <si>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</si>
  <si>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</si>
  <si>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</si>
  <si>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</si>
  <si>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</si>
  <si>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</si>
  <si>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</si>
  <si>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</si>
  <si>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</si>
  <si>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</si>
  <si>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</si>
  <si>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</si>
  <si>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</si>
  <si>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</si>
  <si>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</si>
  <si>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</si>
  <si>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</si>
  <si>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</si>
  <si>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</si>
  <si>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</si>
  <si>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</si>
  <si>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</si>
  <si>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</si>
  <si>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</si>
  <si>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</si>
  <si>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</si>
  <si>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</si>
  <si>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</si>
  <si>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</si>
  <si>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</si>
  <si>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</si>
  <si>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</si>
  <si>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</si>
  <si>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</si>
  <si>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</si>
  <si>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</si>
  <si>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</si>
  <si>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</si>
  <si>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</si>
  <si>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</si>
  <si>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</si>
  <si>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</si>
  <si>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</si>
  <si>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</si>
  <si>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</si>
  <si>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</si>
  <si>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</si>
  <si>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</si>
  <si>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</si>
  <si>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</si>
  <si>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</si>
  <si>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</si>
  <si>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</si>
  <si>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</si>
  <si>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</si>
  <si>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</si>
  <si>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</si>
  <si>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</si>
  <si>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</si>
  <si>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</si>
  <si>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</si>
  <si>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</si>
  <si>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</si>
  <si>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</si>
  <si>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</si>
  <si>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</si>
  <si>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</si>
  <si>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</si>
  <si>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</si>
  <si>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</si>
  <si>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</si>
  <si>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</si>
  <si>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</si>
  <si>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</si>
  <si>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</si>
  <si>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</si>
  <si>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</si>
  <si>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</si>
  <si>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</si>
  <si>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</si>
  <si>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</si>
  <si>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</si>
  <si>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</si>
  <si>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</si>
  <si>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</si>
  <si>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</si>
  <si>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</si>
  <si>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</si>
  <si>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</si>
  <si>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</si>
  <si>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</si>
  <si>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</si>
  <si>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</si>
  <si>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</si>
  <si>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</si>
  <si>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</si>
  <si>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</si>
  <si>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</si>
  <si>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</si>
  <si>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</si>
  <si>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</si>
  <si>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</si>
  <si>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</si>
  <si>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</si>
  <si>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</si>
  <si>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</si>
  <si>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</si>
  <si>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</si>
  <si>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</si>
  <si>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</si>
  <si>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</si>
  <si>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</si>
  <si>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</si>
  <si>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</si>
  <si>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</si>
  <si>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</si>
  <si>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</si>
  <si>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</si>
  <si>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</si>
  <si>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</si>
  <si>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</si>
  <si>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</si>
  <si>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</si>
  <si>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</si>
  <si>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</si>
  <si>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</si>
  <si>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</si>
  <si>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</si>
  <si>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</si>
  <si>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</si>
  <si>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</si>
  <si>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</si>
  <si>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</si>
  <si>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</si>
  <si>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</si>
  <si>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</si>
  <si>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</si>
  <si>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</si>
  <si>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</si>
  <si>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</si>
  <si>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</si>
  <si>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</si>
  <si>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</si>
  <si>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</si>
  <si>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</si>
  <si>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</si>
  <si>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</si>
  <si>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</si>
  <si>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</si>
  <si>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</si>
  <si>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</si>
  <si>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</si>
  <si>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</si>
  <si>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</si>
  <si>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</si>
  <si>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</si>
  <si>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</si>
  <si>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</si>
  <si>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</si>
  <si>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</si>
  <si>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</si>
  <si>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</si>
  <si>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</si>
  <si>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</si>
  <si>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</si>
  <si>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</si>
  <si>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</si>
  <si>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</si>
  <si>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</si>
  <si>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</si>
  <si>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</si>
  <si>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</si>
  <si>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</si>
  <si>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</si>
  <si>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</si>
  <si>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</si>
  <si>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</si>
  <si>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</si>
  <si>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</si>
  <si>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</si>
  <si>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</si>
  <si>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</si>
  <si>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</si>
  <si>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</si>
  <si>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</si>
  <si>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</si>
  <si>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</si>
  <si>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</si>
  <si>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</si>
  <si>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</si>
  <si>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</si>
  <si>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</si>
  <si>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</si>
  <si>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</si>
  <si>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</si>
  <si>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</si>
  <si>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</si>
  <si>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</si>
  <si>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</si>
  <si>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</si>
  <si>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</si>
  <si>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</si>
  <si>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</si>
  <si>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</si>
  <si>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</si>
  <si>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</si>
  <si>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</si>
  <si>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</si>
  <si>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</si>
  <si>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</si>
  <si>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</si>
  <si>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</si>
  <si>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</si>
  <si>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</si>
  <si>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</si>
  <si>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</si>
  <si>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</si>
  <si>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</si>
  <si>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</si>
  <si>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</si>
  <si>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</si>
  <si>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</si>
  <si>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</si>
  <si>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</si>
  <si>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</si>
  <si>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</si>
  <si>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</si>
  <si>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</si>
  <si>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</si>
  <si>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</si>
  <si>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</si>
  <si>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</si>
  <si>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</si>
  <si>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</si>
  <si>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</si>
  <si>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</si>
  <si>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</si>
  <si>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</si>
  <si>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</si>
  <si>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</si>
  <si>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</si>
  <si>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</si>
  <si>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</si>
  <si>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</si>
  <si>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</si>
  <si>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</si>
  <si>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</si>
  <si>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</si>
  <si>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</si>
  <si>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</si>
  <si>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</si>
  <si>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</si>
  <si>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</si>
  <si>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</si>
  <si>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</si>
  <si>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</si>
  <si>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</si>
  <si>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</si>
  <si>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</si>
  <si>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</si>
  <si>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</si>
  <si>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</si>
  <si>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</si>
  <si>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</si>
  <si>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</si>
  <si>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</si>
  <si>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</si>
  <si>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</si>
  <si>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</si>
  <si>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</si>
  <si>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</si>
  <si>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</si>
  <si>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</si>
  <si>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</si>
  <si>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</si>
  <si>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</si>
  <si>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</si>
  <si>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</si>
  <si>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</si>
  <si>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</si>
  <si>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</si>
  <si>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</si>
  <si>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</si>
  <si>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</si>
  <si>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</si>
  <si>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</si>
  <si>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</si>
  <si>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</si>
  <si>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</si>
  <si>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</si>
  <si>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</si>
  <si>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</si>
  <si>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</si>
  <si>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</si>
  <si>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</si>
  <si>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</si>
  <si>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</si>
  <si>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</si>
  <si>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</si>
  <si>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</si>
  <si>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</si>
  <si>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</si>
  <si>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</si>
  <si>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</si>
  <si>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</si>
  <si>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</si>
  <si>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</si>
  <si>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</si>
  <si>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</si>
  <si>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</si>
  <si>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</si>
  <si>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</si>
  <si>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</si>
  <si>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</si>
  <si>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</si>
  <si>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</si>
  <si>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</si>
  <si>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</si>
  <si>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</si>
  <si>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</si>
  <si>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</si>
  <si>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</si>
  <si>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</si>
  <si>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</si>
  <si>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</si>
  <si>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</si>
  <si>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</si>
  <si>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</si>
  <si>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</si>
  <si>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</si>
  <si>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</si>
  <si>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</si>
  <si>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</si>
  <si>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</si>
  <si>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</si>
  <si>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</si>
  <si>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</si>
  <si>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</si>
  <si>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</si>
  <si>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</si>
  <si>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</si>
  <si>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</si>
  <si>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</si>
  <si>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</si>
  <si>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</si>
  <si>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</si>
  <si>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</si>
  <si>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</si>
  <si>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</si>
  <si>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</si>
  <si>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</si>
  <si>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</si>
  <si>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</si>
  <si>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</si>
  <si>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</si>
  <si>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</si>
  <si>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</si>
  <si>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</si>
  <si>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</si>
  <si>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</si>
  <si>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</si>
  <si>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</si>
  <si>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</si>
  <si>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</si>
  <si>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</si>
  <si>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</si>
  <si>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</si>
  <si>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</si>
  <si>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</si>
  <si>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</si>
  <si>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</si>
  <si>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</si>
  <si>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</si>
  <si>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</si>
  <si>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</si>
  <si>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</si>
  <si>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</si>
  <si>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</si>
  <si>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</si>
  <si>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</si>
  <si>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</si>
  <si>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</si>
  <si>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</si>
  <si>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</si>
  <si>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</si>
  <si>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</si>
  <si>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</si>
  <si>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</si>
  <si>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</si>
  <si>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</si>
  <si>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</si>
  <si>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</si>
  <si>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</si>
  <si>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</si>
  <si>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</si>
  <si>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</si>
  <si>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</si>
  <si>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</si>
  <si>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</si>
  <si>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</si>
  <si>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</si>
  <si>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</si>
  <si>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</si>
  <si>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</si>
  <si>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</si>
  <si>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</si>
  <si>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</si>
  <si>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</si>
  <si>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</si>
  <si>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</si>
  <si>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</si>
  <si>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</si>
  <si>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</si>
  <si>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</si>
  <si>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</si>
  <si>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</si>
  <si>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</si>
  <si>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</si>
  <si>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</si>
  <si>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</si>
  <si>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</si>
  <si>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</si>
  <si>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</si>
  <si>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</si>
  <si>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</si>
  <si>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</si>
  <si>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</si>
  <si>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</si>
  <si>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</si>
  <si>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</si>
  <si>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</si>
  <si>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</si>
  <si>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</si>
  <si>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</si>
  <si>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</si>
  <si>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</si>
  <si>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</si>
  <si>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</si>
  <si>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</si>
  <si>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</si>
  <si>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</si>
  <si>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</si>
  <si>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</si>
  <si>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</si>
  <si>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</si>
  <si>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</si>
  <si>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</si>
  <si>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</si>
  <si>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</si>
  <si>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</si>
  <si>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</si>
  <si>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</si>
  <si>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</si>
  <si>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</si>
  <si>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</si>
  <si>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</si>
  <si>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</si>
  <si>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</si>
  <si>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</si>
  <si>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</si>
  <si>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</si>
  <si>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</si>
  <si>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</si>
  <si>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</si>
  <si>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</si>
  <si>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</si>
  <si>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</si>
  <si>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</si>
  <si>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</si>
  <si>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</si>
  <si>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</si>
  <si>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</si>
  <si>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</si>
  <si>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</si>
  <si>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</si>
  <si>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</si>
  <si>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</si>
  <si>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</si>
  <si>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</si>
  <si>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</si>
  <si>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</si>
  <si>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</si>
  <si>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</si>
  <si>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</si>
  <si>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</si>
  <si>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</si>
  <si>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</si>
  <si>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</si>
  <si>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</si>
  <si>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</si>
  <si>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</si>
  <si>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</si>
  <si>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</si>
  <si>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</si>
  <si>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</si>
  <si>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</si>
  <si>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</si>
  <si>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</si>
  <si>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</si>
  <si>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</si>
  <si>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</si>
  <si>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</si>
  <si>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</si>
  <si>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</si>
  <si>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</si>
  <si>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</si>
  <si>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</si>
  <si>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</si>
  <si>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</si>
  <si>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</si>
  <si>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</si>
  <si>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</si>
  <si>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</si>
  <si>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</si>
  <si>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</si>
  <si>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</si>
  <si>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</si>
  <si>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</si>
  <si>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</si>
  <si>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</si>
  <si>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</si>
  <si>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</si>
  <si>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</si>
  <si>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</si>
  <si>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</si>
  <si>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</si>
  <si>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</si>
  <si>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</si>
  <si>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</si>
  <si>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</si>
  <si>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</si>
  <si>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</si>
  <si>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</si>
  <si>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</si>
  <si>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</si>
  <si>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</si>
  <si>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</si>
  <si>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</si>
  <si>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</si>
  <si>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</si>
  <si>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</si>
  <si>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</si>
  <si>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</si>
  <si>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</si>
  <si>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</si>
  <si>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</si>
  <si>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</si>
  <si>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</si>
  <si>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</si>
  <si>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</si>
  <si>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</si>
  <si>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</si>
  <si>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</si>
  <si>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</si>
  <si>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</si>
  <si>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</si>
  <si>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</si>
  <si>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</si>
  <si>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</si>
  <si>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</si>
  <si>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</si>
  <si>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</si>
  <si>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</si>
  <si>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</si>
  <si>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</si>
  <si>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</si>
  <si>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</si>
  <si>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</si>
  <si>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</si>
  <si>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</si>
  <si>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</si>
  <si>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</si>
  <si>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</si>
  <si>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</si>
  <si>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</si>
  <si>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</si>
  <si>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</si>
  <si>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</si>
  <si>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</si>
  <si>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</si>
  <si>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</si>
  <si>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</si>
  <si>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</si>
  <si>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</si>
  <si>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</si>
  <si>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</si>
  <si>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</si>
  <si>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</si>
  <si>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</si>
  <si>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</si>
  <si>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</si>
  <si>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</si>
  <si>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</si>
  <si>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</si>
  <si>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</si>
  <si>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</si>
  <si>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</si>
  <si>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</si>
  <si>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</si>
  <si>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</si>
  <si>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</si>
  <si>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</si>
  <si>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</si>
  <si>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</si>
  <si>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</si>
  <si>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</si>
  <si>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</si>
  <si>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</si>
  <si>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</si>
  <si>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</si>
  <si>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</si>
  <si>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</si>
  <si>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</si>
  <si>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</si>
  <si>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</si>
  <si>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</si>
  <si>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</si>
  <si>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</si>
  <si>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</si>
  <si>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</si>
  <si>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</si>
  <si>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</si>
  <si>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</si>
  <si>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</si>
  <si>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</si>
  <si>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</si>
  <si>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</si>
  <si>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</si>
  <si>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</si>
  <si>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</si>
  <si>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</si>
  <si>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</si>
  <si>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</si>
  <si>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</si>
  <si>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</si>
  <si>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</si>
  <si>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</si>
  <si>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</si>
  <si>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</si>
  <si>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</si>
  <si>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</si>
  <si>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</si>
  <si>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</si>
  <si>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</si>
  <si>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</si>
  <si>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</si>
  <si>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</si>
  <si>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</si>
  <si>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</si>
  <si>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</si>
  <si>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</si>
  <si>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</si>
  <si>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</si>
  <si>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</si>
  <si>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</si>
  <si>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</si>
  <si>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</si>
  <si>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</si>
  <si>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</si>
  <si>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</si>
  <si>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</si>
  <si>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</si>
  <si>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</si>
  <si>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</si>
  <si>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</si>
  <si>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</si>
  <si>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</si>
  <si>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</si>
  <si>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</si>
  <si>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</si>
  <si>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</si>
  <si>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</si>
  <si>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</si>
  <si>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</si>
  <si>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</si>
  <si>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</si>
  <si>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</si>
  <si>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</si>
  <si>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</si>
  <si>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</si>
  <si>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</si>
  <si>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</si>
  <si>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</si>
  <si>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</si>
  <si>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</si>
  <si>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</si>
  <si>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</si>
  <si>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</si>
  <si>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</si>
  <si>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</si>
  <si>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</si>
  <si>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</si>
  <si>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</si>
  <si>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</si>
  <si>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</si>
  <si>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</si>
  <si>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</si>
  <si>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</si>
  <si>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</si>
  <si>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</si>
  <si>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</si>
  <si>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</si>
  <si>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</si>
  <si>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</si>
  <si>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</si>
  <si>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</si>
  <si>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</si>
  <si>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</si>
  <si>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</si>
  <si>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</si>
  <si>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</si>
  <si>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</si>
  <si>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</si>
  <si>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</si>
  <si>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</si>
  <si>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</si>
  <si>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</si>
  <si>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</si>
  <si>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</si>
  <si>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</si>
  <si>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</si>
  <si>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</si>
  <si>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</si>
  <si>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</si>
  <si>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</si>
  <si>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</si>
  <si>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</si>
  <si>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</si>
  <si>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</si>
  <si>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</si>
  <si>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</si>
  <si>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</si>
  <si>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</si>
  <si>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</si>
  <si>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</si>
  <si>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</si>
  <si>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</si>
  <si>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</si>
  <si>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</si>
  <si>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</si>
  <si>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</si>
  <si>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</si>
  <si>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</si>
  <si>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</si>
  <si>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</si>
  <si>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</si>
  <si>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</si>
  <si>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</si>
  <si>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</si>
  <si>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</si>
  <si>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</si>
  <si>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</si>
  <si>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</si>
  <si>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</si>
  <si>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</si>
  <si>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</si>
  <si>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</si>
  <si>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</si>
  <si>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</si>
  <si>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</si>
  <si>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</si>
  <si>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</si>
  <si>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</si>
  <si>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</si>
  <si>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</si>
  <si>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</si>
  <si>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</si>
  <si>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</si>
  <si>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</si>
  <si>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</si>
  <si>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</si>
  <si>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</si>
  <si>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</si>
  <si>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</si>
  <si>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</si>
  <si>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</si>
  <si>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</si>
  <si>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</si>
  <si>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</si>
  <si>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</si>
  <si>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</si>
  <si>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</si>
  <si>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</si>
  <si>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</si>
  <si>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</si>
  <si>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</si>
  <si>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</si>
  <si>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</si>
  <si>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</si>
  <si>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</si>
  <si>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</si>
  <si>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</si>
  <si>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</si>
  <si>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</si>
  <si>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</si>
  <si>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</si>
  <si>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</si>
  <si>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</si>
  <si>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</si>
  <si>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</si>
  <si>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</si>
  <si>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</si>
  <si>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</si>
  <si>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</si>
  <si>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</si>
  <si>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</si>
  <si>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</si>
  <si>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</si>
  <si>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</si>
  <si>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</si>
  <si>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</si>
  <si>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</si>
  <si>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</si>
  <si>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</si>
  <si>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</si>
  <si>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</si>
  <si>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</si>
  <si>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</si>
  <si>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</si>
  <si>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</si>
  <si>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</si>
  <si>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</si>
  <si>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</si>
  <si>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</si>
  <si>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</si>
  <si>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</si>
  <si>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</si>
  <si>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</si>
  <si>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</si>
  <si>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</si>
  <si>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</si>
  <si>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</si>
  <si>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</si>
  <si>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</si>
  <si>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</si>
  <si>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</si>
  <si>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</si>
  <si>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</si>
  <si>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</si>
  <si>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</si>
  <si>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</si>
  <si>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</si>
  <si>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</si>
  <si>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</si>
  <si>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</si>
  <si>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</si>
  <si>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</si>
  <si>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</si>
  <si>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</si>
  <si>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</si>
  <si>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</si>
  <si>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</si>
  <si>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</si>
  <si>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</si>
  <si>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</si>
  <si>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</si>
  <si>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</si>
  <si>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</si>
  <si>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</si>
  <si>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</si>
  <si>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</si>
  <si>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</si>
  <si>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</si>
  <si>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</si>
  <si>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</si>
  <si>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</si>
  <si>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</si>
  <si>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</si>
  <si>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</si>
  <si>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</si>
  <si>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</si>
  <si>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</si>
  <si>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</si>
  <si>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</si>
  <si>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</si>
  <si>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</si>
  <si>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</si>
  <si>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</si>
  <si>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</si>
  <si>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</si>
  <si>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</si>
  <si>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</si>
  <si>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</si>
  <si>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</si>
  <si>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</si>
  <si>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</si>
  <si>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</si>
  <si>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</si>
  <si>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</si>
  <si>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</si>
  <si>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</si>
  <si>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</si>
  <si>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</si>
  <si>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</si>
  <si>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</si>
  <si>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</si>
  <si>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</si>
  <si>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</si>
  <si>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</si>
  <si>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</si>
  <si>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</si>
  <si>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</si>
  <si>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</si>
  <si>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</si>
  <si>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</si>
  <si>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</si>
  <si>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</si>
  <si>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</si>
  <si>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</si>
  <si>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</si>
  <si>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</si>
  <si>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</si>
  <si>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</si>
  <si>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</si>
  <si>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</si>
  <si>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</si>
  <si>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</si>
  <si>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</si>
  <si>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</si>
  <si>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</si>
  <si>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</si>
  <si>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</si>
  <si>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</si>
  <si>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</si>
  <si>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</si>
  <si>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</si>
  <si>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</si>
  <si>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</si>
  <si>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</si>
  <si>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</si>
  <si>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</si>
  <si>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</si>
  <si>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</si>
  <si>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</si>
  <si>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</si>
  <si>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</si>
  <si>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</si>
  <si>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</si>
  <si>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</si>
  <si>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</si>
  <si>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</si>
  <si>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</si>
  <si>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</si>
  <si>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</si>
  <si>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</si>
  <si>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</si>
  <si>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</si>
  <si>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</si>
  <si>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</si>
  <si>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</si>
  <si>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</si>
  <si>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</si>
  <si>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</si>
  <si>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</si>
  <si>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</si>
  <si>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</si>
  <si>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</si>
  <si>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</si>
  <si>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</si>
  <si>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</si>
  <si>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</si>
  <si>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</si>
  <si>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</si>
  <si>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</si>
  <si>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</si>
  <si>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</si>
  <si>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</si>
  <si>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</si>
  <si>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</si>
  <si>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</si>
  <si>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</si>
  <si>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</si>
  <si>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</si>
  <si>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</si>
  <si>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</si>
  <si>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</si>
  <si>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</si>
  <si>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</si>
  <si>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</si>
  <si>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</si>
  <si>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</si>
  <si>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</si>
  <si>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</si>
  <si>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</si>
  <si>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</si>
  <si>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</si>
  <si>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</si>
  <si>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</si>
  <si>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</si>
  <si>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</si>
  <si>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</si>
  <si>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</si>
  <si>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</si>
  <si>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</si>
  <si>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</si>
  <si>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</si>
  <si>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</si>
  <si>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</si>
  <si>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</si>
  <si>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</si>
  <si>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</si>
  <si>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</si>
  <si>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</si>
  <si>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</si>
  <si>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</si>
  <si>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</si>
  <si>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</si>
  <si>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</si>
  <si>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</si>
  <si>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</si>
  <si>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</si>
  <si>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</si>
  <si>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</si>
  <si>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</si>
  <si>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</si>
  <si>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</si>
  <si>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</si>
  <si>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</si>
  <si>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</si>
  <si>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</si>
  <si>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</si>
  <si>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</si>
  <si>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</si>
  <si>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</si>
  <si>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</si>
  <si>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</si>
  <si>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</si>
  <si>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</si>
  <si>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</si>
  <si>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</si>
  <si>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</si>
  <si>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</si>
  <si>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</si>
  <si>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</si>
  <si>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</si>
  <si>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</si>
  <si>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</si>
  <si>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</si>
  <si>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</si>
  <si>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</si>
  <si>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</si>
  <si>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</si>
  <si>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</si>
  <si>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</si>
  <si>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</si>
  <si>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</si>
  <si>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</si>
  <si>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</si>
  <si>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</si>
  <si>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</si>
  <si>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</si>
  <si>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</si>
  <si>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</si>
  <si>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</si>
  <si>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</si>
  <si>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</si>
  <si>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</si>
  <si>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</si>
  <si>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</si>
  <si>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</si>
  <si>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</si>
  <si>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</si>
  <si>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</si>
  <si>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</si>
  <si>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</si>
  <si>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</si>
  <si>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</si>
  <si>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</si>
  <si>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</si>
  <si>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</si>
  <si>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</si>
  <si>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</si>
  <si>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</si>
  <si>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</si>
  <si>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</si>
  <si>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</si>
  <si>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</si>
  <si>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</si>
  <si>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</si>
  <si>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</si>
  <si>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</si>
  <si>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</si>
  <si>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</si>
  <si>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</si>
  <si>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</si>
  <si>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</si>
  <si>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</si>
  <si>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</si>
  <si>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</si>
  <si>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</si>
  <si>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</si>
  <si>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</si>
  <si>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</si>
  <si>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</si>
  <si>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</si>
  <si>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</si>
  <si>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</si>
  <si>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</si>
  <si>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</si>
  <si>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</si>
  <si>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</si>
  <si>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</si>
  <si>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</si>
  <si>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</si>
  <si>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</si>
  <si>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</si>
  <si>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</si>
  <si>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</si>
  <si>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</si>
  <si>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</si>
  <si>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</si>
  <si>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</si>
  <si>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</si>
  <si>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</si>
  <si>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</si>
  <si>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</si>
  <si>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</si>
  <si>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</si>
  <si>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</si>
  <si>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</si>
  <si>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</si>
  <si>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</si>
  <si>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</si>
  <si>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</si>
  <si>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</si>
  <si>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</si>
  <si>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</si>
  <si>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</si>
  <si>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</si>
  <si>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</si>
  <si>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</si>
  <si>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</si>
  <si>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</si>
  <si>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</si>
  <si>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</si>
  <si>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</si>
  <si>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</si>
  <si>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</si>
  <si>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</si>
  <si>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</si>
  <si>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</si>
  <si>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</si>
  <si>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</si>
  <si>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</si>
  <si>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</si>
  <si>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</si>
  <si>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</si>
  <si>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</si>
  <si>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</si>
  <si>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</si>
  <si>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</si>
  <si>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</si>
  <si>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</si>
  <si>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</si>
  <si>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</si>
  <si>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</si>
  <si>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</si>
  <si>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</si>
  <si>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</si>
  <si>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</si>
  <si>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</si>
  <si>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</si>
  <si>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</si>
  <si>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</si>
  <si>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</si>
  <si>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</si>
  <si>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</si>
  <si>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</si>
  <si>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</si>
  <si>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</si>
  <si>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</si>
  <si>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</si>
  <si>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</si>
  <si>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</si>
  <si>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</si>
  <si>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</si>
  <si>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</si>
  <si>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</si>
  <si>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</si>
  <si>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</si>
  <si>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</si>
  <si>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</si>
  <si>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</si>
  <si>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</si>
  <si>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</si>
  <si>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</si>
  <si>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</si>
  <si>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</si>
  <si>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</si>
  <si>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</si>
  <si>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</si>
  <si>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</si>
  <si>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</si>
  <si>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</si>
  <si>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</si>
  <si>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</si>
  <si>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</si>
  <si>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</si>
  <si>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</si>
  <si>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</si>
  <si>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</si>
  <si>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</si>
  <si>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</si>
  <si>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</si>
  <si>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</si>
  <si>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</si>
  <si>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</si>
  <si>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</si>
  <si>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</si>
  <si>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</si>
  <si>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</si>
  <si>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</si>
  <si>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</si>
  <si>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</si>
  <si>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</si>
  <si>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</si>
  <si>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</si>
  <si>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</si>
  <si>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</si>
  <si>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</si>
  <si>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</si>
  <si>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</si>
  <si>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</si>
  <si>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</si>
  <si>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</si>
  <si>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</si>
  <si>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</si>
  <si>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</si>
  <si>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</si>
  <si>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</si>
  <si>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</si>
  <si>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</si>
  <si>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</si>
  <si>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</si>
  <si>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</si>
  <si>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</si>
  <si>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</si>
  <si>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</si>
  <si>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</si>
  <si>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</si>
  <si>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</si>
  <si>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</si>
  <si>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</si>
  <si>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</si>
  <si>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</si>
  <si>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</si>
  <si>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</si>
  <si>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</si>
  <si>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</si>
  <si>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</si>
  <si>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</si>
  <si>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</si>
  <si>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</si>
  <si>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</si>
  <si>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</si>
  <si>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</si>
  <si>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</si>
  <si>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</si>
  <si>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</si>
  <si>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</si>
  <si>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</si>
  <si>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</si>
  <si>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</si>
  <si>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</si>
  <si>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</si>
  <si>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</si>
  <si>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</si>
  <si>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</si>
  <si>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</si>
  <si>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</si>
  <si>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</si>
  <si>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</si>
  <si>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</si>
  <si>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</si>
  <si>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</si>
  <si>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</si>
  <si>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</si>
  <si>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</si>
  <si>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</si>
  <si>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</si>
  <si>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</si>
  <si>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</si>
  <si>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</si>
  <si>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</si>
  <si>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</si>
  <si>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</si>
  <si>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</si>
  <si>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</si>
  <si>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</si>
  <si>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</si>
  <si>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</si>
  <si>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</si>
  <si>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</si>
  <si>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</si>
  <si>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</si>
  <si>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</si>
  <si>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</si>
  <si>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</si>
  <si>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</si>
  <si>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</si>
  <si>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</si>
  <si>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</si>
  <si>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</si>
  <si>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</si>
  <si>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</si>
  <si>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</si>
  <si>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</si>
  <si>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</si>
  <si>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</si>
  <si>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</si>
  <si>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</si>
  <si>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</si>
  <si>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</si>
  <si>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</si>
  <si>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</si>
  <si>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</si>
  <si>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</si>
  <si>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</si>
  <si>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</si>
  <si>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</si>
  <si>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</si>
  <si>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</si>
  <si>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</si>
  <si>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</si>
  <si>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</si>
  <si>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</si>
  <si>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</si>
  <si>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</si>
  <si>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</si>
  <si>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</si>
  <si>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</si>
  <si>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</si>
  <si>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</si>
  <si>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</si>
  <si>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</si>
  <si>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</si>
  <si>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</si>
  <si>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</si>
  <si>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</si>
  <si>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</si>
  <si>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</si>
  <si>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</si>
  <si>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</si>
  <si>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</si>
  <si>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</si>
  <si>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</si>
  <si>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</si>
  <si>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</si>
  <si>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</si>
  <si>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</si>
  <si>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</si>
  <si>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</si>
  <si>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</si>
  <si>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</si>
  <si>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</si>
  <si>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</si>
  <si>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</si>
  <si>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</si>
  <si>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</si>
  <si>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</si>
  <si>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</si>
  <si>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</si>
  <si>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</si>
  <si>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</si>
  <si>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</si>
  <si>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</si>
  <si>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</si>
  <si>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</si>
  <si>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</si>
  <si>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</si>
  <si>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</si>
  <si>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</si>
  <si>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</si>
  <si>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</si>
  <si>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</si>
  <si>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</si>
  <si>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</si>
  <si>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</si>
  <si>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</si>
  <si>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</si>
  <si>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</si>
  <si>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</si>
  <si>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</si>
  <si>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</si>
  <si>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</si>
  <si>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</si>
  <si>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</si>
  <si>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</si>
  <si>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</si>
  <si>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</si>
  <si>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</si>
  <si>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</si>
  <si>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</si>
  <si>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</si>
  <si>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</si>
  <si>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</si>
  <si>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</si>
  <si>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</si>
  <si>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</si>
  <si>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</si>
  <si>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</si>
  <si>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</si>
  <si>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</si>
  <si>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</si>
  <si>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</si>
  <si>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</si>
  <si>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</si>
  <si>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</si>
  <si>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</si>
  <si>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</si>
  <si>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</si>
  <si>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</si>
  <si>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</si>
  <si>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</si>
  <si>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</si>
  <si>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</si>
  <si>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</si>
  <si>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</si>
  <si>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</si>
  <si>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</si>
  <si>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</si>
  <si>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</si>
  <si>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</si>
  <si>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</si>
  <si>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</si>
  <si>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</si>
  <si>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</si>
  <si>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</si>
  <si>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</si>
  <si>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</si>
  <si>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</si>
  <si>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</si>
  <si>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</si>
  <si>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</si>
  <si>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</si>
  <si>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</si>
  <si>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</si>
  <si>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</si>
  <si>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</si>
  <si>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</si>
  <si>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</si>
  <si>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</si>
  <si>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</si>
  <si>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</si>
  <si>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</si>
  <si>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</si>
  <si>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</si>
  <si>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</si>
  <si>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</si>
  <si>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</si>
  <si>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</si>
  <si>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</si>
  <si>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</si>
  <si>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</si>
  <si>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</si>
  <si>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</si>
  <si>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</si>
  <si>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</si>
  <si>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</si>
  <si>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</si>
  <si>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</si>
  <si>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</si>
  <si>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</si>
  <si>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</si>
  <si>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</si>
  <si>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</si>
  <si>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</si>
  <si>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</si>
  <si>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</si>
  <si>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</si>
  <si>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</si>
  <si>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</si>
  <si>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</si>
  <si>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</si>
  <si>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</si>
  <si>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</si>
  <si>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</si>
  <si>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</si>
  <si>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</si>
  <si>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</si>
  <si>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</si>
  <si>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</si>
  <si>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</si>
  <si>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</si>
  <si>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</si>
  <si>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</si>
  <si>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</si>
  <si>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</si>
  <si>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</si>
  <si>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</si>
  <si>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</si>
  <si>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</si>
  <si>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</si>
  <si>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</si>
  <si>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</si>
  <si>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</si>
  <si>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</si>
  <si>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</si>
  <si>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</si>
  <si>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</si>
  <si>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</si>
  <si>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</si>
  <si>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</si>
  <si>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</si>
  <si>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</si>
  <si>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</si>
  <si>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</si>
  <si>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</si>
  <si>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</si>
  <si>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</si>
  <si>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</si>
  <si>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</si>
  <si>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</si>
  <si>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</si>
  <si>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</si>
  <si>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</si>
  <si>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</si>
  <si>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</si>
  <si>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</si>
  <si>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</si>
  <si>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</si>
  <si>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</si>
  <si>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</si>
  <si>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</si>
  <si>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</si>
  <si>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</si>
  <si>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</si>
  <si>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</si>
  <si>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</si>
  <si>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</si>
  <si>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</si>
  <si>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</si>
  <si>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</si>
  <si>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</si>
  <si>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</si>
  <si>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</si>
  <si>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</si>
  <si>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</si>
  <si>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</si>
  <si>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</si>
  <si>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</si>
  <si>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</si>
  <si>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</si>
  <si>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</si>
  <si>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</si>
  <si>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</si>
  <si>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</si>
  <si>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</si>
  <si>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</si>
  <si>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</si>
  <si>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</si>
  <si>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</si>
  <si>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</si>
  <si>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</si>
  <si>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</si>
  <si>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</si>
  <si>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</si>
  <si>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</si>
  <si>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</si>
  <si>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</si>
  <si>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</si>
  <si>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</si>
  <si>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</si>
  <si>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</si>
  <si>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</si>
  <si>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</si>
  <si>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</si>
  <si>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</si>
  <si>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</si>
  <si>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</si>
  <si>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</si>
  <si>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</si>
  <si>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</si>
  <si>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</si>
  <si>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</si>
  <si>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</si>
  <si>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</si>
  <si>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</si>
  <si>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</si>
  <si>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</si>
  <si>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</si>
  <si>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</si>
  <si>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</si>
  <si>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</si>
  <si>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</si>
  <si>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</si>
  <si>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</si>
  <si>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</si>
  <si>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</si>
  <si>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</si>
  <si>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</si>
  <si>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</si>
  <si>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</si>
  <si>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</si>
  <si>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</si>
  <si>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</si>
  <si>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</si>
  <si>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</si>
  <si>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</si>
  <si>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</si>
  <si>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</si>
  <si>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</si>
  <si>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</si>
  <si>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</si>
  <si>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</si>
  <si>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</si>
  <si>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</si>
  <si>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</si>
  <si>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</si>
  <si>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</si>
  <si>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</si>
  <si>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</si>
  <si>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</si>
  <si>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</si>
  <si>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</si>
  <si>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</si>
  <si>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</si>
  <si>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</si>
  <si>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</si>
  <si>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</si>
  <si>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</si>
  <si>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</si>
  <si>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</si>
  <si>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</si>
  <si>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</si>
  <si>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</si>
  <si>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</si>
  <si>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</si>
  <si>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</si>
  <si>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</si>
  <si>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</si>
  <si>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</si>
  <si>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</si>
  <si>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</si>
  <si>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</si>
  <si>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</si>
  <si>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</si>
  <si>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</si>
  <si>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</si>
  <si>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</si>
  <si>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</si>
  <si>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</si>
  <si>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</si>
  <si>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</si>
  <si>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</si>
  <si>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</si>
  <si>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</si>
  <si>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</si>
  <si>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</si>
  <si>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</si>
  <si>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</si>
  <si>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</si>
  <si>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</si>
  <si>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</si>
  <si>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</si>
  <si>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</si>
  <si>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</si>
  <si>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</si>
  <si>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</si>
  <si>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</si>
  <si>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</si>
  <si>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</si>
  <si>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</si>
  <si>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</si>
  <si>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</si>
  <si>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</si>
  <si>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</si>
  <si>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</si>
  <si>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</si>
  <si>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</si>
  <si>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</si>
  <si>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</si>
  <si>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</si>
  <si>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</si>
  <si>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</si>
  <si>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</si>
  <si>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</si>
  <si>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</si>
  <si>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</si>
  <si>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</si>
  <si>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</si>
  <si>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</si>
  <si>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</si>
  <si>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</si>
  <si>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</si>
  <si>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</si>
  <si>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</si>
  <si>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</si>
  <si>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</si>
  <si>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</si>
  <si>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</si>
  <si>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</si>
  <si>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</si>
  <si>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</si>
  <si>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</si>
  <si>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</si>
  <si>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</si>
  <si>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</si>
  <si>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</si>
  <si>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</si>
  <si>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</si>
  <si>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</si>
  <si>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</si>
  <si>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</si>
  <si>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</si>
  <si>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</si>
  <si>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</si>
  <si>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</si>
  <si>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</si>
  <si>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</si>
  <si>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</si>
  <si>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</si>
  <si>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</si>
  <si>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</si>
  <si>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</si>
  <si>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</si>
  <si>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</si>
  <si>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</si>
  <si>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</si>
  <si>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</si>
  <si>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</si>
  <si>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</si>
  <si>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</si>
  <si>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</si>
  <si>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</si>
  <si>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</si>
  <si>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</si>
  <si>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</si>
  <si>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</si>
  <si>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</si>
  <si>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</si>
  <si>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</si>
  <si>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</si>
  <si>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</si>
  <si>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</si>
  <si>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</si>
  <si>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</si>
  <si>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</si>
  <si>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</si>
  <si>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</si>
  <si>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</si>
  <si>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</si>
  <si>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</si>
  <si>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</si>
  <si>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</si>
  <si>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</si>
  <si>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</si>
  <si>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</si>
  <si>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</si>
  <si>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</si>
  <si>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</si>
  <si>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</si>
  <si>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</si>
  <si>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</si>
  <si>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</si>
  <si>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</si>
  <si>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</si>
  <si>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</si>
  <si>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</si>
  <si>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</si>
  <si>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</si>
  <si>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</si>
  <si>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</si>
  <si>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</si>
  <si>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</si>
  <si>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</si>
  <si>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</si>
  <si>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</si>
  <si>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</si>
  <si>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</si>
  <si>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</si>
  <si>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</si>
  <si>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</si>
  <si>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</si>
  <si>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</si>
  <si>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</si>
  <si>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</si>
  <si>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</si>
  <si>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</si>
  <si>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</si>
  <si>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</si>
  <si>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</si>
  <si>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</si>
  <si>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</si>
  <si>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</si>
  <si>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</si>
  <si>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</si>
  <si>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</si>
  <si>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</si>
  <si>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</si>
  <si>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</si>
  <si>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</si>
  <si>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</si>
  <si>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</si>
  <si>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</si>
  <si>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</si>
  <si>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</si>
  <si>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</si>
  <si>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</si>
  <si>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</si>
  <si>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</si>
  <si>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</si>
  <si>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</si>
  <si>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</si>
  <si>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</si>
  <si>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</si>
  <si>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</si>
  <si>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</si>
  <si>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</si>
  <si>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</si>
  <si>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</si>
  <si>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</si>
  <si>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</si>
  <si>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</si>
  <si>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</si>
  <si>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</si>
  <si>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</si>
  <si>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</si>
  <si>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</si>
  <si>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</si>
  <si>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</si>
  <si>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</si>
  <si>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</si>
  <si>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</si>
  <si>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</si>
  <si>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</si>
  <si>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</si>
  <si>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</si>
  <si>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</si>
  <si>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</si>
  <si>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</si>
  <si>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</si>
  <si>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</si>
  <si>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</si>
  <si>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</si>
  <si>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</si>
  <si>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</si>
  <si>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</si>
  <si>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</si>
  <si>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</si>
  <si>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</si>
  <si>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</si>
  <si>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</si>
  <si>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</si>
  <si>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</si>
  <si>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</si>
  <si>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</si>
  <si>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</si>
  <si>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</si>
  <si>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</si>
  <si>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</si>
  <si>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</si>
  <si>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</si>
  <si>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</si>
  <si>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</si>
  <si>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</si>
  <si>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</si>
  <si>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</si>
  <si>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</si>
  <si>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</si>
  <si>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</si>
  <si>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</si>
  <si>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</si>
  <si>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</si>
  <si>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</si>
  <si>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</si>
  <si>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</si>
  <si>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</si>
  <si>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</si>
  <si>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</si>
  <si>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</si>
  <si>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</si>
  <si>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</si>
  <si>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</si>
  <si>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</si>
  <si>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</si>
  <si>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</si>
  <si>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</si>
  <si>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</si>
  <si>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</si>
  <si>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</si>
  <si>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</si>
  <si>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</si>
  <si>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</si>
  <si>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</si>
  <si>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</si>
  <si>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</si>
  <si>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</si>
  <si>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</si>
  <si>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</si>
  <si>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</si>
  <si>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</si>
  <si>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</si>
  <si>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</si>
  <si>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</si>
  <si>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</si>
  <si>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</si>
  <si>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</si>
  <si>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</si>
  <si>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</si>
  <si>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</si>
  <si>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</si>
  <si>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</si>
  <si>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</si>
  <si>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</si>
  <si>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</si>
  <si>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</si>
  <si>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</si>
  <si>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</si>
  <si>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</si>
  <si>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</si>
  <si>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</si>
  <si>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</si>
  <si>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</si>
  <si>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</si>
  <si>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</si>
  <si>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</si>
  <si>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</si>
  <si>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</si>
  <si>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</si>
  <si>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</si>
  <si>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</si>
  <si>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</si>
  <si>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</si>
  <si>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</si>
  <si>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</si>
  <si>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</si>
  <si>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</si>
  <si>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</si>
  <si>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</si>
  <si>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</si>
  <si>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</si>
  <si>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</si>
  <si>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</si>
  <si>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</si>
  <si>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</si>
  <si>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</si>
  <si>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</si>
  <si>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</si>
  <si>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</si>
  <si>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</si>
  <si>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</si>
  <si>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</si>
  <si>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</si>
  <si>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</si>
  <si>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</si>
  <si>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</si>
  <si>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</si>
  <si>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</si>
  <si>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</si>
  <si>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</si>
  <si>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</si>
  <si>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</si>
  <si>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</si>
  <si>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</si>
  <si>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</si>
  <si>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</si>
  <si>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</si>
  <si>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</si>
  <si>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</si>
  <si>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</si>
  <si>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</si>
  <si>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</si>
  <si>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</si>
  <si>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</si>
  <si>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</si>
  <si>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</si>
  <si>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</si>
  <si>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</si>
  <si>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</si>
  <si>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</si>
  <si>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</si>
  <si>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</si>
  <si>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</si>
  <si>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</si>
  <si>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</si>
  <si>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</si>
  <si>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</si>
  <si>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</si>
  <si>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</si>
  <si>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</si>
  <si>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</si>
  <si>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</si>
  <si>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</si>
  <si>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</si>
  <si>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</si>
  <si>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</si>
  <si>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</si>
  <si>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</si>
  <si>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</si>
  <si>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</si>
  <si>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</si>
  <si>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</si>
  <si>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</si>
  <si>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</si>
  <si>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</si>
  <si>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</si>
  <si>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</si>
  <si>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</si>
  <si>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</si>
  <si>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</si>
  <si>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</si>
  <si>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</si>
  <si>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</si>
  <si>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</si>
  <si>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</si>
  <si>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</si>
  <si>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</si>
  <si>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</si>
  <si>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</si>
  <si>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</si>
  <si>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</si>
  <si>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</si>
  <si>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</si>
  <si>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</si>
  <si>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</si>
  <si>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</si>
  <si>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</si>
  <si>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</si>
  <si>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</si>
  <si>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</si>
  <si>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</si>
  <si>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</si>
  <si>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</si>
  <si>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</si>
  <si>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</si>
  <si>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</si>
  <si>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</si>
  <si>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</si>
  <si>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</si>
  <si>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</si>
  <si>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</si>
  <si>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</si>
  <si>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</si>
  <si>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</si>
  <si>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</si>
  <si>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</si>
  <si>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</si>
  <si>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</si>
  <si>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</si>
  <si>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</si>
  <si>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</si>
  <si>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</si>
  <si>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</si>
  <si>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</si>
  <si>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</si>
  <si>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</si>
  <si>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</si>
  <si>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</si>
  <si>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</si>
  <si>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</si>
  <si>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</si>
  <si>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</si>
  <si>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</si>
  <si>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</si>
  <si>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</si>
  <si>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</si>
  <si>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</si>
  <si>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</si>
  <si>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</si>
  <si>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</si>
  <si>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</si>
  <si>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</si>
  <si>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</si>
  <si>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</si>
  <si>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</si>
  <si>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</si>
  <si>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</si>
  <si>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</si>
  <si>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</si>
  <si>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</si>
  <si>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</si>
  <si>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</si>
  <si>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</si>
  <si>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</si>
  <si>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</si>
  <si>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</si>
  <si>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</si>
  <si>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</si>
  <si>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</si>
  <si>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</si>
  <si>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</si>
  <si>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</si>
  <si>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</si>
  <si>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</si>
  <si>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</si>
  <si>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</si>
  <si>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</si>
  <si>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</si>
  <si>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</si>
  <si>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</si>
  <si>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</si>
  <si>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</si>
  <si>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</si>
  <si>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</si>
  <si>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</si>
  <si>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</si>
  <si>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</si>
  <si>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</si>
  <si>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</si>
  <si>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</si>
  <si>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</si>
  <si>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</si>
  <si>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</si>
  <si>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</si>
  <si>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</si>
  <si>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</si>
  <si>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</si>
  <si>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</si>
  <si>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</si>
  <si>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</si>
  <si>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</si>
  <si>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</si>
  <si>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</si>
  <si>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</si>
  <si>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</si>
  <si>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</si>
  <si>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</si>
  <si>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</si>
  <si>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</si>
  <si>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</si>
  <si>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</si>
  <si>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</si>
  <si>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</si>
  <si>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</si>
  <si>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</si>
  <si>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</si>
  <si>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</si>
  <si>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</si>
  <si>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</si>
  <si>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</si>
  <si>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</si>
  <si>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</si>
  <si>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</si>
  <si>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</si>
  <si>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</si>
  <si>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</si>
  <si>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</si>
  <si>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</si>
  <si>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</si>
  <si>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</si>
  <si>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</si>
  <si>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</si>
  <si>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</si>
  <si>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</si>
  <si>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</si>
  <si>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</si>
  <si>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</si>
  <si>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</si>
  <si>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</si>
  <si>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</si>
  <si>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</si>
  <si>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</si>
  <si>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</si>
  <si>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</si>
  <si>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</si>
  <si>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</si>
  <si>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</si>
  <si>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</si>
  <si>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</si>
  <si>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</si>
  <si>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</si>
  <si>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</si>
  <si>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</si>
  <si>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</si>
  <si>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</si>
  <si>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</si>
  <si>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</si>
  <si>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</si>
  <si>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</si>
  <si>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</si>
  <si>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</si>
  <si>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</si>
  <si>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</si>
  <si>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</si>
  <si>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</si>
  <si>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</si>
  <si>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</si>
  <si>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</si>
  <si>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</si>
  <si>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</si>
  <si>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</si>
  <si>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</si>
  <si>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</si>
  <si>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</si>
  <si>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</si>
  <si>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</si>
  <si>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</si>
  <si>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</si>
  <si>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</si>
  <si>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</si>
  <si>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</si>
  <si>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</si>
  <si>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</si>
  <si>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</si>
  <si>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</si>
  <si>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</si>
  <si>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</si>
  <si>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</si>
  <si>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</si>
  <si>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</si>
  <si>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</si>
  <si>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</si>
  <si>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</si>
  <si>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</si>
  <si>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</si>
  <si>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</si>
  <si>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</si>
  <si>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</si>
  <si>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</si>
  <si>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</si>
  <si>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</si>
  <si>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</si>
  <si>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</si>
  <si>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</si>
  <si>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</si>
  <si>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</si>
  <si>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</si>
  <si>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</si>
  <si>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</si>
  <si>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</si>
  <si>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</si>
  <si>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</si>
  <si>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</si>
  <si>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</si>
  <si>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</si>
  <si>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</si>
  <si>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</si>
  <si>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</si>
  <si>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</si>
  <si>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</si>
  <si>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</si>
  <si>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</si>
  <si>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</si>
  <si>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</si>
  <si>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</si>
  <si>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</si>
  <si>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</si>
  <si>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</si>
  <si>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</si>
  <si>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</si>
  <si>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</si>
  <si>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</si>
  <si>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</si>
  <si>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</si>
  <si>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</si>
  <si>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</si>
  <si>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</si>
  <si>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</si>
  <si>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</si>
  <si>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</si>
  <si>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</si>
  <si>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</si>
  <si>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</si>
  <si>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</si>
  <si>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</si>
  <si>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</si>
  <si>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</si>
  <si>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</si>
  <si>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</si>
  <si>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</si>
  <si>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</si>
  <si>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</si>
  <si>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</si>
  <si>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</si>
  <si>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</si>
  <si>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</si>
  <si>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</si>
  <si>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</si>
  <si>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</si>
  <si>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</si>
  <si>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</si>
  <si>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</si>
  <si>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</si>
  <si>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</si>
  <si>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</si>
  <si>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</si>
  <si>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</si>
  <si>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</si>
  <si>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</si>
  <si>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</si>
  <si>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</si>
  <si>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</si>
  <si>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</si>
  <si>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</si>
  <si>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</si>
  <si>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</si>
  <si>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</si>
  <si>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</si>
  <si>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</si>
  <si>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</si>
  <si>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</si>
  <si>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</si>
  <si>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</si>
  <si>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</si>
  <si>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</si>
  <si>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</si>
  <si>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</si>
  <si>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</si>
  <si>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</si>
  <si>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</si>
  <si>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</si>
  <si>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</si>
  <si>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</si>
  <si>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</si>
  <si>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</si>
  <si>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</si>
  <si>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</si>
  <si>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</si>
  <si>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</si>
  <si>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</si>
  <si>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</si>
  <si>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</si>
  <si>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</si>
  <si>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</si>
  <si>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</si>
  <si>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</si>
  <si>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</si>
  <si>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</si>
  <si>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</si>
  <si>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</si>
  <si>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</si>
  <si>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</si>
  <si>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</si>
  <si>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</si>
  <si>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</si>
  <si>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</si>
  <si>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</si>
  <si>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</si>
  <si>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</si>
  <si>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</si>
  <si>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</si>
  <si>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</si>
  <si>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</si>
  <si>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</si>
  <si>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</si>
  <si>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</si>
  <si>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</si>
  <si>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</si>
  <si>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</si>
  <si>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</si>
  <si>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</si>
  <si>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</si>
  <si>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</si>
  <si>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</si>
  <si>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</si>
  <si>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</si>
  <si>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</si>
  <si>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</si>
  <si>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</si>
  <si>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</si>
  <si>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</si>
  <si>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</si>
  <si>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</si>
  <si>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</si>
  <si>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</si>
  <si>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</si>
  <si>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</si>
  <si>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</si>
  <si>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</si>
  <si>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</si>
  <si>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</si>
  <si>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</si>
  <si>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</si>
  <si>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</si>
  <si>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</si>
  <si>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</si>
  <si>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</si>
  <si>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</si>
  <si>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</si>
  <si>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</si>
  <si>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</si>
  <si>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</si>
  <si>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</si>
  <si>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</si>
  <si>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</si>
  <si>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</si>
  <si>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</si>
  <si>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</si>
  <si>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</si>
  <si>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</si>
  <si>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</si>
  <si>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</si>
  <si>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</si>
  <si>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</si>
  <si>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</si>
  <si>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</si>
  <si>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</si>
  <si>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</si>
  <si>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</si>
  <si>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</si>
  <si>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</si>
  <si>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</si>
  <si>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</si>
  <si>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</si>
  <si>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</si>
  <si>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</si>
  <si>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</si>
  <si>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</si>
  <si>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</si>
  <si>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</si>
  <si>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</si>
  <si>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</si>
  <si>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</si>
  <si>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</si>
  <si>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</si>
  <si>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</si>
  <si>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</si>
  <si>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</si>
  <si>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</si>
  <si>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</si>
  <si>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</si>
  <si>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</si>
  <si>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</si>
  <si>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</si>
  <si>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</si>
  <si>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</si>
  <si>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</si>
  <si>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</si>
  <si>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</si>
  <si>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</si>
  <si>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</si>
  <si>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</si>
  <si>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</si>
  <si>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</si>
  <si>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</si>
  <si>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</si>
  <si>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</si>
  <si>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</si>
  <si>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</si>
  <si>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</si>
  <si>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</si>
  <si>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</si>
  <si>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</si>
  <si>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</si>
  <si>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</si>
  <si>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</si>
  <si>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</si>
  <si>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</si>
  <si>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</si>
  <si>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</si>
  <si>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</si>
  <si>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</si>
  <si>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</si>
  <si>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</si>
  <si>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</si>
  <si>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</si>
  <si>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</si>
  <si>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</si>
  <si>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</si>
  <si>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</si>
  <si>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</si>
  <si>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</si>
  <si>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</si>
  <si>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</si>
  <si>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</si>
  <si>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</si>
  <si>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</si>
  <si>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</si>
  <si>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</si>
  <si>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</si>
  <si>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</si>
  <si>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</si>
  <si>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</si>
  <si>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</si>
  <si>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</si>
  <si>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</si>
  <si>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</si>
  <si>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</si>
  <si>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</si>
  <si>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</si>
  <si>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</si>
  <si>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</si>
  <si>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</si>
  <si>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</si>
  <si>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</si>
  <si>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</si>
  <si>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</si>
  <si>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</si>
  <si>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</si>
  <si>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</si>
  <si>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</si>
  <si>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</si>
  <si>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</si>
  <si>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</si>
  <si>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</si>
  <si>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</si>
  <si>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</si>
  <si>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</si>
  <si>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</si>
  <si>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</si>
  <si>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</si>
  <si>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</si>
  <si>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</si>
  <si>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</si>
  <si>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</si>
  <si>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</si>
  <si>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</si>
  <si>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</si>
  <si>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</si>
  <si>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</si>
  <si>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</si>
  <si>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</si>
  <si>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</si>
  <si>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</si>
  <si>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</si>
  <si>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</si>
  <si>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</si>
  <si>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</si>
  <si>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</si>
  <si>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</si>
  <si>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</si>
  <si>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</si>
  <si>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</si>
  <si>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</si>
  <si>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</si>
  <si>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</si>
  <si>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</si>
  <si>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</si>
  <si>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</si>
  <si>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</si>
  <si>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</si>
  <si>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</si>
  <si>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</si>
  <si>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</si>
  <si>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</si>
  <si>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</si>
  <si>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</si>
  <si>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</si>
  <si>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</si>
  <si>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</si>
  <si>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</si>
  <si>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</si>
  <si>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</si>
  <si>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</si>
  <si>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</si>
  <si>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</si>
  <si>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</si>
  <si>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</si>
  <si>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</si>
  <si>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</si>
  <si>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</si>
  <si>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</si>
  <si>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</si>
  <si>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</si>
  <si>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</si>
  <si>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</si>
  <si>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</si>
  <si>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</si>
  <si>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</si>
  <si>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</si>
  <si>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</si>
  <si>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</si>
  <si>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</si>
  <si>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</si>
  <si>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</si>
  <si>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</si>
  <si>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</si>
  <si>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</si>
  <si>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</si>
  <si>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</si>
  <si>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</si>
  <si>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</si>
  <si>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</si>
  <si>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</si>
  <si>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</si>
  <si>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</si>
  <si>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</si>
  <si>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</si>
  <si>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</si>
  <si>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</si>
  <si>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</si>
  <si>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</si>
  <si>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</si>
  <si>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</si>
  <si>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</si>
  <si>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</si>
  <si>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</si>
  <si>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</si>
  <si>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</si>
  <si>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</si>
  <si>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</si>
  <si>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</si>
  <si>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</si>
  <si>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</si>
  <si>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</si>
  <si>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</si>
  <si>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</si>
  <si>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</si>
  <si>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</si>
  <si>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</si>
  <si>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</si>
  <si>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</si>
  <si>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</si>
  <si>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</si>
  <si>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</si>
  <si>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</si>
  <si>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</si>
  <si>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</si>
  <si>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</si>
  <si>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</si>
  <si>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</si>
  <si>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</si>
  <si>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</si>
  <si>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</si>
  <si>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</si>
  <si>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</si>
  <si>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</si>
  <si>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</si>
  <si>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</si>
  <si>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</si>
  <si>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</si>
  <si>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</si>
  <si>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</si>
  <si>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</si>
  <si>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</si>
  <si>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</si>
  <si>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</si>
  <si>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</si>
  <si>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</si>
  <si>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</si>
  <si>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</si>
  <si>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</si>
  <si>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</si>
  <si>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</si>
  <si>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</si>
  <si>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</si>
  <si>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</si>
  <si>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</si>
  <si>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</si>
  <si>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</si>
  <si>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</si>
  <si>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</si>
  <si>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</si>
  <si>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</si>
  <si>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</si>
  <si>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</si>
  <si>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</si>
  <si>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</si>
  <si>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</si>
  <si>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</si>
  <si>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</si>
  <si>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</si>
  <si>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</si>
  <si>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</si>
  <si>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</si>
  <si>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</si>
  <si>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</si>
  <si>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</si>
  <si>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</si>
  <si>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</si>
  <si>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</si>
  <si>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</si>
  <si>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</si>
  <si>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</si>
  <si>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</si>
  <si>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</si>
  <si>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</si>
  <si>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</si>
  <si>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</si>
  <si>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</si>
  <si>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</si>
  <si>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</si>
  <si>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</si>
  <si>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</si>
  <si>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</si>
  <si>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</si>
  <si>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</si>
  <si>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</si>
  <si>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</si>
  <si>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</si>
  <si>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</si>
  <si>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</si>
  <si>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</si>
  <si>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</si>
  <si>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</si>
  <si>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</si>
  <si>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</si>
  <si>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</si>
  <si>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</si>
  <si>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</si>
  <si>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</si>
  <si>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</si>
  <si>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</si>
  <si>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</si>
  <si>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</si>
  <si>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</si>
  <si>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</si>
  <si>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</si>
  <si>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</si>
  <si>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</si>
  <si>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</si>
  <si>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</si>
  <si>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</si>
  <si>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</si>
  <si>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</si>
  <si>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</si>
  <si>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</si>
  <si>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</si>
  <si>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</si>
  <si>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</si>
  <si>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</si>
  <si>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</si>
  <si>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</si>
  <si>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</si>
  <si>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</si>
  <si>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</si>
  <si>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</si>
  <si>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</si>
  <si>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</si>
  <si>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</si>
  <si>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</si>
  <si>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</si>
  <si>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</si>
  <si>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</si>
  <si>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</si>
  <si>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</si>
  <si>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</si>
  <si>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</si>
  <si>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</si>
  <si>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</si>
  <si>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</si>
  <si>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</si>
  <si>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</si>
  <si>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</si>
  <si>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</si>
  <si>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</si>
  <si>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</si>
  <si>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</si>
  <si>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</si>
  <si>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</si>
  <si>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</si>
  <si>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</si>
  <si>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</si>
  <si>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</si>
  <si>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</si>
  <si>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</si>
  <si>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</si>
  <si>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</si>
  <si>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</si>
  <si>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</si>
  <si>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</si>
  <si>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</si>
  <si>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</si>
  <si>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</si>
  <si>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</si>
  <si>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</si>
  <si>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</si>
  <si>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</si>
  <si>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</si>
  <si>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</si>
  <si>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</si>
  <si>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</si>
  <si>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</si>
  <si>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</si>
  <si>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</si>
  <si>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</si>
  <si>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</si>
  <si>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</si>
  <si>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</si>
  <si>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</si>
  <si>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</si>
  <si>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</si>
  <si>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</si>
  <si>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</si>
  <si>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</si>
  <si>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</si>
  <si>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</si>
  <si>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</si>
  <si>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</si>
  <si>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</si>
  <si>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</si>
  <si>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</si>
  <si>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</si>
  <si>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</si>
  <si>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</si>
  <si>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</si>
  <si>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</si>
  <si>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</si>
  <si>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</si>
  <si>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</si>
  <si>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</si>
  <si>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</si>
  <si>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</si>
  <si>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</si>
  <si>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</si>
  <si>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</si>
  <si>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</si>
  <si>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</si>
  <si>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</si>
  <si>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</si>
  <si>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</si>
  <si>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</si>
  <si>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</si>
  <si>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</si>
  <si>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</si>
  <si>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</si>
  <si>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</si>
  <si>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</si>
  <si>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</si>
  <si>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</si>
  <si>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</si>
  <si>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</si>
  <si>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</si>
  <si>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</si>
  <si>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</si>
  <si>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</si>
  <si>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</si>
  <si>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</si>
  <si>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</si>
  <si>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</si>
  <si>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</si>
  <si>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</si>
  <si>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</si>
  <si>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</si>
  <si>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</si>
  <si>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</si>
  <si>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</si>
  <si>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</si>
  <si>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</si>
  <si>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</si>
  <si>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</si>
  <si>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</si>
  <si>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</si>
  <si>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</si>
  <si>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</si>
  <si>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</si>
  <si>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</si>
  <si>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</si>
  <si>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</si>
  <si>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</si>
  <si>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</si>
  <si>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</si>
  <si>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</si>
  <si>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</si>
  <si>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</si>
  <si>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</si>
  <si>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</si>
  <si>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</si>
  <si>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</si>
  <si>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</si>
  <si>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</si>
  <si>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</si>
  <si>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</si>
  <si>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</si>
  <si>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</si>
  <si>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</si>
  <si>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</si>
  <si>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</si>
  <si>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</si>
  <si>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</si>
  <si>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</si>
  <si>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</si>
  <si>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</si>
  <si>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</si>
  <si>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</si>
  <si>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</si>
  <si>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</si>
  <si>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</si>
  <si>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</si>
  <si>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</si>
  <si>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</si>
  <si>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</si>
  <si>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</si>
  <si>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</si>
  <si>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</si>
  <si>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</si>
  <si>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</si>
  <si>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</si>
  <si>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</si>
  <si>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</si>
  <si>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</si>
  <si>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</si>
  <si>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</si>
  <si>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</si>
  <si>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</si>
  <si>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</si>
  <si>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</si>
  <si>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</si>
  <si>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</si>
  <si>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</si>
  <si>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</si>
  <si>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</si>
  <si>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</si>
  <si>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</si>
  <si>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</si>
  <si>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</si>
  <si>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</si>
  <si>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</si>
  <si>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</si>
  <si>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</si>
  <si>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</si>
  <si>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</si>
  <si>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</si>
  <si>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</si>
  <si>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</si>
  <si>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</si>
  <si>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</si>
  <si>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</si>
  <si>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</si>
  <si>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</si>
  <si>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</si>
  <si>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</si>
  <si>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</si>
  <si>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</si>
  <si>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</si>
  <si>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</si>
  <si>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</si>
  <si>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</si>
  <si>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</si>
  <si>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</si>
  <si>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</si>
  <si>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</si>
  <si>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</si>
  <si>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</si>
  <si>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</si>
  <si>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</si>
  <si>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</si>
  <si>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</si>
  <si>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</si>
  <si>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</si>
  <si>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</si>
  <si>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</si>
  <si>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</si>
  <si>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</si>
  <si>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</si>
  <si>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</si>
  <si>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</si>
  <si>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</si>
  <si>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</si>
  <si>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</si>
  <si>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</si>
  <si>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</si>
  <si>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</si>
  <si>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</si>
  <si>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</si>
  <si>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</si>
  <si>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</si>
  <si>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</si>
  <si>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</si>
  <si>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</si>
  <si>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</si>
  <si>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</si>
  <si>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</si>
  <si>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</si>
  <si>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</si>
  <si>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</si>
  <si>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</si>
  <si>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</si>
  <si>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</si>
  <si>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</si>
  <si>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</si>
  <si>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</si>
  <si>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</si>
  <si>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</si>
  <si>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</si>
  <si>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</si>
  <si>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</si>
  <si>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</si>
  <si>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</si>
  <si>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</si>
  <si>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</si>
  <si>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</si>
  <si>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</si>
  <si>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</si>
  <si>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</si>
  <si>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</si>
  <si>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</si>
  <si>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</si>
  <si>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</si>
  <si>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</si>
  <si>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</si>
  <si>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</si>
  <si>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</si>
  <si>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</si>
  <si>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</si>
  <si>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</si>
  <si>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</si>
  <si>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</si>
  <si>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</si>
  <si>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</si>
  <si>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</si>
  <si>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</si>
  <si>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</si>
  <si>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</si>
  <si>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</si>
  <si>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</si>
  <si>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</si>
  <si>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</si>
  <si>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</si>
  <si>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</si>
  <si>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</si>
  <si>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</si>
  <si>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</si>
  <si>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</si>
  <si>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</si>
  <si>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</si>
  <si>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</si>
  <si>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</si>
  <si>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</si>
  <si>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</si>
  <si>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</si>
  <si>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</si>
  <si>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</si>
  <si>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</si>
  <si>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</si>
  <si>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</si>
  <si>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</si>
  <si>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</si>
  <si>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</si>
  <si>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</si>
  <si>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</si>
  <si>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</si>
  <si>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</si>
  <si>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</si>
  <si>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</si>
  <si>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</si>
  <si>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</si>
  <si>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</si>
  <si>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</si>
  <si>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</si>
  <si>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</si>
  <si>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</si>
  <si>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</si>
  <si>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</si>
  <si>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</si>
  <si>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</si>
  <si>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</si>
  <si>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</si>
  <si>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</si>
  <si>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</si>
  <si>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</si>
  <si>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</si>
  <si>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</si>
  <si>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</si>
  <si>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</si>
  <si>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</si>
  <si>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</si>
  <si>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</si>
  <si>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</si>
  <si>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</si>
  <si>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</si>
  <si>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</si>
  <si>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</si>
  <si>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</si>
  <si>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</si>
  <si>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</si>
  <si>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</si>
  <si>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</si>
  <si>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</si>
  <si>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</si>
  <si>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</si>
  <si>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</si>
  <si>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</si>
  <si>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</si>
  <si>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</si>
  <si>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</si>
  <si>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</si>
  <si>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</si>
  <si>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</si>
  <si>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</si>
  <si>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</si>
  <si>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</si>
  <si>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</si>
  <si>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</si>
  <si>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</si>
  <si>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</si>
  <si>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</si>
  <si>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</si>
  <si>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</si>
  <si>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</si>
  <si>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</si>
  <si>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</si>
  <si>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</si>
  <si>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</si>
  <si>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</si>
  <si>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</si>
  <si>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</si>
  <si>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</si>
  <si>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</si>
  <si>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</si>
  <si>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</si>
  <si>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</si>
  <si>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</si>
  <si>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</si>
  <si>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</si>
  <si>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</si>
  <si>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</si>
  <si>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</si>
  <si>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</si>
  <si>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</si>
  <si>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</si>
  <si>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</si>
  <si>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</si>
  <si>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</si>
  <si>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</si>
  <si>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</si>
  <si>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</si>
  <si>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</si>
  <si>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</si>
  <si>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</si>
  <si>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</si>
  <si>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</si>
  <si>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</si>
  <si>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</si>
  <si>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</si>
  <si>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</si>
  <si>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</si>
  <si>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</si>
  <si>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</si>
  <si>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</si>
  <si>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</si>
  <si>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</si>
  <si>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</si>
  <si>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</si>
  <si>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</si>
  <si>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</si>
  <si>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</si>
  <si>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</si>
  <si>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</si>
  <si>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</si>
  <si>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</si>
  <si>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</si>
  <si>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</si>
  <si>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</si>
  <si>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</si>
  <si>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</si>
  <si>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</si>
  <si>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</si>
  <si>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</si>
  <si>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</si>
  <si>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</si>
  <si>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</si>
  <si>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</si>
  <si>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</si>
  <si>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</si>
  <si>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</si>
  <si>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</si>
  <si>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</si>
  <si>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</si>
  <si>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</si>
  <si>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</si>
  <si>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</si>
  <si>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</si>
  <si>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</si>
  <si>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</si>
  <si>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</si>
  <si>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</si>
  <si>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</si>
  <si>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</si>
  <si>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</si>
  <si>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</si>
  <si>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</si>
  <si>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</si>
  <si>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</si>
  <si>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</si>
  <si>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</si>
  <si>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</si>
  <si>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</si>
  <si>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</si>
  <si>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</si>
  <si>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</si>
  <si>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</si>
  <si>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</si>
  <si>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</si>
  <si>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</si>
  <si>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</si>
  <si>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</si>
  <si>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</si>
  <si>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</si>
  <si>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</si>
  <si>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</si>
  <si>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</si>
  <si>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</si>
  <si>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</si>
  <si>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</si>
  <si>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</si>
  <si>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</si>
  <si>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</si>
  <si>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</si>
  <si>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</si>
  <si>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</si>
  <si>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</si>
  <si>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</si>
  <si>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</si>
  <si>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</si>
  <si>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</si>
  <si>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</si>
  <si>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</si>
  <si>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</si>
  <si>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</si>
  <si>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</si>
  <si>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</si>
  <si>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</si>
  <si>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</si>
  <si>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</si>
  <si>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</si>
  <si>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</si>
  <si>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</si>
  <si>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</si>
  <si>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</si>
  <si>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</si>
  <si>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</si>
  <si>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</si>
  <si>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</si>
  <si>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</si>
  <si>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</si>
  <si>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</si>
  <si>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</si>
  <si>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</si>
  <si>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</si>
  <si>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</si>
  <si>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</si>
  <si>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</si>
  <si>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</si>
  <si>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</si>
  <si>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</si>
  <si>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</si>
  <si>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</si>
  <si>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</si>
  <si>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</si>
  <si>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</si>
  <si>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</si>
  <si>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</si>
  <si>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</si>
  <si>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</si>
  <si>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</si>
  <si>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</si>
  <si>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</si>
  <si>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</si>
  <si>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</si>
  <si>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</si>
  <si>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</si>
  <si>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</si>
  <si>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</si>
  <si>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</si>
  <si>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</si>
  <si>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</si>
  <si>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</si>
  <si>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</si>
  <si>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</si>
  <si>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</si>
  <si>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</si>
  <si>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</si>
  <si>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</si>
  <si>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</si>
  <si>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</si>
  <si>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</si>
  <si>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</si>
  <si>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</si>
  <si>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</si>
  <si>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</si>
  <si>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</si>
  <si>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</si>
  <si>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</si>
  <si>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</si>
  <si>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</si>
  <si>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</si>
  <si>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</si>
  <si>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</si>
  <si>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</si>
  <si>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</si>
  <si>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</si>
  <si>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</si>
  <si>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</si>
  <si>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</si>
  <si>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</si>
  <si>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</si>
  <si>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</si>
  <si>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</si>
  <si>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</si>
  <si>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</si>
  <si>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</si>
  <si>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</si>
  <si>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</si>
  <si>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</si>
  <si>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</si>
  <si>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</si>
  <si>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</si>
  <si>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</si>
  <si>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</si>
  <si>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</si>
  <si>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</si>
  <si>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</si>
  <si>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</si>
  <si>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</si>
  <si>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</si>
  <si>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</si>
  <si>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</si>
  <si>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</si>
  <si>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</si>
  <si>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</si>
  <si>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</si>
  <si>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</si>
  <si>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</si>
  <si>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</si>
  <si>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</si>
  <si>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</si>
  <si>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</si>
  <si>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</si>
  <si>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</si>
  <si>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</si>
  <si>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</si>
  <si>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</si>
  <si>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</si>
  <si>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</si>
  <si>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</si>
  <si>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</si>
  <si>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</si>
  <si>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</si>
  <si>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</si>
  <si>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</si>
  <si>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</si>
  <si>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</si>
  <si>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</si>
  <si>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</si>
  <si>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</si>
  <si>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</si>
  <si>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</si>
  <si>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</si>
  <si>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</si>
  <si>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</si>
  <si>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</si>
  <si>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</si>
  <si>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</si>
  <si>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</si>
  <si>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</si>
  <si>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</si>
  <si>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</si>
  <si>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</si>
  <si>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</si>
  <si>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</si>
  <si>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</si>
  <si>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</si>
  <si>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</si>
  <si>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</si>
  <si>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</si>
  <si>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</si>
  <si>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</si>
  <si>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</si>
  <si>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</si>
  <si>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</si>
  <si>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</si>
  <si>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</si>
  <si>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</si>
  <si>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</si>
  <si>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</si>
  <si>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</si>
  <si>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</si>
  <si>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</si>
  <si>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</si>
  <si>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</si>
  <si>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</si>
  <si>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</si>
  <si>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</si>
  <si>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</si>
  <si>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</si>
  <si>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</si>
  <si>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</si>
  <si>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</si>
  <si>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</si>
  <si>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</si>
  <si>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</si>
  <si>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</si>
  <si>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</si>
  <si>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</si>
  <si>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</si>
  <si>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</si>
  <si>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</si>
  <si>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</si>
  <si>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</si>
  <si>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</si>
  <si>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</si>
  <si>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</si>
  <si>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</si>
  <si>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</si>
  <si>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</si>
  <si>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</si>
  <si>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</si>
  <si>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</si>
  <si>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</si>
  <si>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</si>
  <si>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</si>
  <si>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</si>
  <si>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</si>
  <si>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</si>
  <si>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</si>
  <si>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</si>
  <si>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</si>
  <si>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</si>
  <si>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</si>
  <si>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</si>
  <si>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</si>
  <si>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</si>
  <si>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</si>
  <si>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</si>
  <si>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</si>
  <si>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</si>
  <si>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</si>
  <si>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</si>
  <si>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</si>
  <si>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</si>
  <si>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</si>
  <si>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</si>
  <si>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</si>
  <si>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</si>
  <si>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</si>
  <si>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</si>
  <si>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</si>
  <si>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</si>
  <si>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</si>
  <si>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</si>
  <si>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</si>
  <si>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</si>
  <si>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</si>
  <si>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</si>
  <si>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</si>
  <si>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</si>
  <si>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</si>
  <si>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</si>
  <si>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</si>
  <si>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</si>
  <si>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</si>
  <si>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</si>
  <si>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</si>
  <si>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</si>
  <si>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</si>
  <si>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</si>
  <si>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</si>
  <si>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</si>
  <si>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</si>
  <si>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</si>
  <si>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</si>
  <si>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</si>
  <si>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</si>
  <si>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</si>
  <si>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</si>
  <si>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</si>
  <si>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</si>
  <si>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</si>
  <si>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</si>
  <si>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</si>
  <si>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</si>
  <si>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</si>
  <si>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</si>
  <si>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</si>
  <si>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</si>
  <si>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</si>
  <si>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</si>
  <si>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</si>
  <si>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</si>
  <si>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</si>
  <si>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</si>
  <si>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</si>
  <si>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</si>
  <si>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</si>
  <si>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</si>
  <si>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</si>
  <si>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</si>
  <si>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</si>
  <si>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</si>
  <si>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</si>
  <si>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</si>
  <si>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</si>
  <si>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</si>
  <si>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</si>
  <si>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</si>
  <si>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</si>
  <si>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</si>
  <si>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</si>
  <si>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</si>
  <si>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</si>
  <si>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</si>
  <si>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</si>
  <si>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</si>
  <si>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</si>
  <si>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</si>
  <si>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</si>
  <si>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</si>
  <si>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</si>
  <si>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</si>
  <si>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</si>
  <si>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</si>
  <si>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</si>
  <si>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</si>
  <si>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</si>
  <si>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</si>
  <si>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</si>
  <si>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</si>
  <si>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</si>
  <si>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</si>
  <si>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</si>
  <si>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</si>
  <si>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</si>
  <si>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</si>
  <si>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</si>
  <si>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</si>
  <si>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</si>
  <si>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</si>
  <si>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</si>
  <si>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</si>
  <si>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</si>
  <si>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</si>
  <si>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</si>
  <si>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</si>
  <si>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</si>
  <si>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</si>
  <si>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</si>
  <si>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</si>
  <si>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</si>
  <si>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</si>
  <si>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</si>
  <si>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</si>
  <si>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</si>
  <si>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</si>
  <si>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</si>
  <si>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</si>
  <si>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</si>
  <si>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</si>
  <si>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</si>
  <si>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</si>
  <si>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</si>
  <si>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</si>
  <si>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</si>
  <si>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</si>
  <si>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</si>
  <si>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</si>
  <si>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</si>
  <si>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</si>
  <si>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</si>
  <si>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</si>
  <si>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</si>
  <si>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</si>
  <si>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</si>
  <si>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</si>
  <si>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</si>
  <si>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</si>
  <si>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</si>
  <si>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</si>
  <si>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</si>
  <si>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</si>
  <si>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</si>
  <si>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</si>
  <si>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</si>
  <si>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</si>
  <si>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</si>
  <si>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</si>
  <si>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</si>
  <si>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</si>
  <si>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</si>
  <si>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</si>
  <si>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</si>
  <si>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</si>
  <si>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</si>
  <si>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</si>
  <si>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</si>
  <si>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</si>
  <si>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</si>
  <si>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</si>
  <si>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</si>
  <si>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</si>
  <si>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</si>
  <si>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</si>
  <si>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</si>
  <si>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</si>
  <si>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</si>
  <si>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</si>
  <si>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</si>
  <si>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</si>
  <si>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</si>
  <si>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</si>
  <si>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</si>
  <si>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</si>
  <si>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</si>
  <si>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</si>
  <si>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</si>
  <si>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</si>
  <si>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</si>
  <si>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</si>
  <si>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</si>
  <si>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</si>
  <si>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</si>
  <si>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</si>
  <si>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</si>
  <si>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</si>
  <si>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</si>
  <si>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</si>
  <si>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</si>
  <si>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</si>
  <si>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</si>
  <si>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</si>
  <si>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</si>
  <si>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</si>
  <si>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</si>
  <si>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</si>
  <si>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</si>
  <si>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</si>
  <si>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</si>
  <si>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</si>
  <si>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</si>
  <si>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</si>
  <si>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</si>
  <si>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</si>
  <si>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</si>
  <si>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</si>
  <si>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</si>
  <si>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</si>
  <si>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</si>
  <si>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</si>
  <si>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</si>
  <si>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</si>
  <si>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</si>
  <si>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</si>
  <si>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</si>
  <si>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</si>
  <si>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</si>
  <si>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</si>
  <si>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</si>
  <si>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</si>
  <si>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</si>
  <si>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</si>
  <si>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</si>
  <si>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</si>
  <si>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</si>
  <si>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</si>
  <si>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</si>
  <si>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</si>
  <si>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</si>
  <si>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</si>
  <si>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</si>
  <si>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</si>
  <si>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</si>
  <si>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</si>
  <si>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</si>
  <si>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</si>
  <si>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</si>
  <si>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</si>
  <si>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</si>
  <si>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</si>
  <si>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</si>
  <si>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</si>
  <si>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</si>
  <si>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</si>
  <si>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</si>
  <si>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</si>
  <si>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</si>
  <si>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</si>
  <si>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</si>
  <si>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</si>
  <si>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</si>
  <si>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</si>
  <si>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</si>
  <si>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</si>
  <si>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</si>
  <si>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</si>
  <si>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</si>
  <si>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</si>
  <si>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</si>
  <si>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</si>
  <si>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</si>
  <si>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</si>
  <si>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</si>
  <si>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</si>
  <si>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</si>
  <si>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</si>
  <si>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</si>
  <si>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</si>
  <si>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</si>
  <si>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</si>
  <si>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</si>
  <si>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</si>
  <si>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</si>
  <si>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</si>
  <si>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</si>
  <si>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</si>
  <si>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</si>
  <si>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</si>
  <si>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</si>
  <si>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</si>
  <si>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</si>
  <si>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</si>
  <si>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</si>
  <si>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</si>
  <si>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</si>
  <si>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</si>
  <si>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</si>
  <si>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</si>
  <si>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</si>
  <si>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</si>
  <si>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</si>
  <si>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</si>
  <si>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</si>
  <si>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</si>
  <si>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</si>
  <si>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</si>
  <si>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</si>
  <si>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</si>
  <si>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</si>
  <si>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</si>
  <si>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</si>
  <si>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</si>
  <si>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</si>
  <si>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</si>
  <si>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</si>
  <si>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</si>
  <si>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</si>
  <si>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</si>
  <si>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</si>
  <si>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</si>
  <si>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</si>
  <si>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</si>
  <si>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</si>
  <si>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</si>
  <si>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</si>
  <si>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</si>
  <si>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</si>
  <si>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</si>
  <si>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</si>
  <si>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</si>
  <si>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</si>
  <si>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</si>
  <si>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</si>
  <si>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</si>
  <si>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</si>
  <si>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</si>
  <si>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</si>
  <si>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</si>
  <si>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</si>
  <si>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</si>
  <si>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</si>
  <si>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</si>
  <si>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</si>
  <si>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</si>
  <si>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</si>
  <si>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</si>
  <si>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</si>
  <si>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</si>
  <si>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</si>
  <si>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</si>
  <si>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</si>
  <si>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</si>
  <si>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</si>
  <si>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</si>
  <si>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</si>
  <si>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</si>
  <si>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</si>
  <si>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</si>
  <si>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</si>
  <si>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</si>
  <si>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</si>
  <si>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</si>
  <si>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</si>
  <si>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</si>
  <si>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</si>
  <si>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</si>
  <si>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</si>
  <si>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</si>
  <si>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</si>
  <si>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</si>
  <si>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</si>
  <si>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</si>
  <si>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</si>
  <si>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</si>
  <si>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</si>
  <si>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</si>
  <si>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</si>
  <si>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</si>
  <si>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</si>
  <si>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</si>
  <si>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</si>
  <si>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</si>
  <si>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</si>
  <si>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</si>
  <si>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</si>
  <si>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</si>
  <si>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</si>
  <si>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</si>
  <si>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</si>
  <si>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</si>
  <si>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</si>
  <si>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</si>
  <si>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</si>
  <si>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</si>
  <si>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</si>
  <si>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</si>
  <si>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</si>
  <si>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</si>
  <si>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</si>
  <si>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</si>
  <si>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</si>
  <si>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</si>
  <si>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</si>
  <si>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</si>
  <si>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</si>
  <si>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</si>
  <si>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</si>
  <si>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</si>
  <si>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</si>
  <si>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</si>
  <si>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</si>
  <si>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</si>
  <si>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</si>
  <si>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</si>
  <si>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</si>
  <si>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</si>
  <si>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</si>
  <si>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</si>
  <si>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</si>
  <si>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</si>
  <si>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</si>
  <si>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</si>
  <si>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</si>
  <si>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</si>
  <si>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</si>
  <si>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</si>
  <si>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</si>
  <si>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</si>
  <si>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</si>
  <si>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</si>
  <si>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</si>
  <si>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</si>
  <si>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</si>
  <si>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</si>
  <si>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</si>
  <si>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</si>
  <si>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</si>
  <si>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</si>
  <si>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</si>
  <si>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</si>
  <si>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</si>
  <si>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</si>
  <si>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</si>
  <si>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</si>
  <si>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</si>
  <si>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</si>
  <si>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</si>
  <si>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</si>
  <si>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</si>
  <si>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</si>
  <si>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</si>
  <si>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</si>
  <si>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</si>
  <si>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</si>
  <si>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</si>
  <si>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</si>
  <si>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</si>
  <si>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</si>
  <si>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</si>
  <si>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</si>
  <si>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</si>
  <si>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</si>
  <si>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</si>
  <si>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</si>
  <si>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</si>
  <si>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</si>
  <si>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</si>
  <si>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</si>
  <si>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</si>
  <si>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</si>
  <si>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</si>
  <si>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</si>
  <si>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</si>
  <si>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</si>
  <si>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</si>
  <si>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</si>
  <si>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</si>
  <si>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</si>
  <si>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</si>
  <si>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</si>
  <si>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</si>
  <si>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</si>
  <si>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</si>
  <si>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</si>
  <si>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</si>
  <si>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</si>
  <si>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</si>
  <si>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</si>
  <si>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</si>
  <si>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</si>
  <si>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</si>
  <si>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</si>
  <si>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</si>
  <si>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</si>
  <si>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</si>
  <si>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</si>
  <si>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</si>
  <si>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</si>
  <si>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</si>
  <si>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</si>
  <si>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</si>
  <si>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</si>
  <si>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</si>
  <si>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</si>
  <si>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</si>
  <si>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</si>
  <si>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</si>
  <si>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</si>
  <si>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</si>
  <si>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</si>
  <si>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</si>
  <si>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</si>
  <si>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</si>
  <si>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</si>
  <si>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</si>
  <si>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</si>
  <si>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</si>
  <si>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</si>
  <si>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</si>
  <si>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</si>
  <si>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</si>
  <si>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</si>
  <si>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</si>
  <si>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</si>
  <si>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</si>
  <si>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</si>
  <si>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</si>
  <si>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</si>
  <si>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</si>
  <si>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</si>
  <si>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</si>
  <si>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</si>
  <si>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</si>
  <si>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</si>
  <si>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</si>
  <si>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</si>
  <si>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</si>
  <si>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</si>
  <si>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</si>
  <si>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</si>
  <si>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</si>
  <si>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</si>
  <si>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</si>
  <si>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</si>
  <si>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</si>
  <si>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</si>
  <si>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</si>
  <si>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</si>
  <si>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</si>
  <si>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</si>
  <si>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</si>
  <si>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</si>
  <si>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</si>
  <si>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</si>
  <si>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</si>
  <si>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</si>
  <si>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</si>
  <si>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</si>
  <si>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</si>
  <si>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</si>
  <si>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</si>
  <si>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</si>
  <si>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</si>
  <si>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</si>
  <si>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</si>
  <si>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</si>
  <si>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</si>
  <si>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</si>
  <si>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</si>
  <si>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</si>
  <si>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</si>
  <si>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</si>
  <si>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</si>
  <si>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</si>
  <si>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</si>
  <si>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</si>
  <si>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</si>
  <si>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</si>
  <si>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</si>
  <si>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</si>
  <si>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</si>
  <si>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</si>
  <si>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</si>
  <si>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</si>
  <si>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</si>
  <si>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</si>
  <si>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</si>
  <si>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</si>
  <si>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</si>
  <si>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</si>
  <si>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</si>
  <si>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</si>
  <si>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</si>
  <si>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</si>
  <si>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</si>
  <si>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</si>
  <si>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</si>
  <si>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</si>
  <si>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</si>
  <si>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</si>
  <si>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</si>
  <si>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</si>
  <si>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</si>
  <si>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</si>
  <si>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</si>
  <si>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</si>
  <si>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</si>
  <si>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</si>
  <si>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</si>
  <si>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</si>
  <si>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</si>
  <si>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</si>
  <si>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</si>
  <si>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</si>
  <si>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</si>
  <si>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</si>
  <si>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</si>
  <si>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</si>
  <si>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</si>
  <si>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</si>
  <si>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</si>
  <si>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</si>
  <si>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</si>
  <si>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</si>
  <si>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</si>
  <si>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</si>
  <si>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</si>
  <si>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</si>
  <si>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</si>
  <si>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</si>
  <si>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</si>
  <si>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</si>
  <si>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</si>
  <si>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</si>
  <si>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</si>
  <si>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</si>
  <si>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</si>
  <si>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</si>
  <si>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</si>
  <si>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</si>
  <si>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</si>
  <si>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</si>
  <si>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</si>
  <si>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</si>
  <si>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</si>
  <si>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</si>
  <si>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</si>
  <si>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</si>
  <si>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</si>
  <si>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</si>
  <si>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</si>
  <si>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</si>
  <si>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</si>
  <si>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</si>
  <si>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</si>
  <si>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</si>
  <si>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</si>
  <si>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</si>
  <si>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</si>
  <si>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</si>
  <si>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</si>
  <si>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</si>
  <si>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</si>
  <si>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</si>
  <si>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</si>
  <si>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</si>
  <si>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</si>
  <si>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</si>
  <si>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</si>
  <si>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</si>
  <si>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</si>
  <si>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</si>
  <si>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</si>
  <si>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</si>
  <si>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</si>
  <si>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</si>
  <si>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</si>
  <si>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</si>
  <si>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</si>
  <si>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</si>
  <si>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</si>
  <si>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</si>
  <si>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</si>
  <si>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</si>
  <si>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</si>
  <si>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</si>
  <si>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</si>
  <si>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</si>
  <si>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</si>
  <si>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</si>
  <si>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</si>
  <si>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</si>
  <si>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</si>
  <si>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</si>
  <si>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</si>
  <si>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</si>
  <si>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</si>
  <si>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</si>
  <si>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</si>
  <si>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</si>
  <si>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</si>
  <si>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</si>
  <si>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</si>
  <si>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</si>
  <si>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</si>
  <si>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</si>
  <si>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</si>
  <si>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</si>
  <si>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</si>
  <si>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</si>
  <si>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</si>
  <si>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</si>
  <si>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</si>
  <si>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</si>
  <si>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</si>
  <si>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</si>
  <si>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</si>
  <si>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</si>
  <si>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</si>
  <si>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</si>
  <si>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</si>
  <si>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</si>
  <si>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</si>
  <si>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</si>
  <si>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</si>
  <si>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</si>
  <si>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</si>
  <si>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</si>
  <si>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</si>
  <si>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</si>
  <si>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</si>
  <si>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</si>
  <si>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</si>
  <si>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</si>
  <si>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</si>
  <si>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</si>
  <si>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</si>
  <si>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</si>
  <si>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</si>
  <si>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</si>
  <si>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</si>
  <si>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</si>
  <si>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</si>
  <si>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</si>
  <si>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</si>
  <si>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</si>
  <si>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</si>
  <si>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</si>
  <si>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</si>
  <si>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</si>
  <si>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</si>
  <si>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</si>
  <si>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</si>
  <si>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</si>
  <si>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</si>
  <si>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</si>
  <si>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</si>
  <si>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</si>
  <si>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</si>
  <si>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</si>
  <si>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</si>
  <si>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</si>
  <si>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</si>
  <si>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</si>
  <si>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</si>
  <si>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</si>
  <si>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</si>
  <si>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</si>
  <si>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</si>
  <si>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</si>
  <si>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</si>
  <si>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</si>
  <si>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</si>
  <si>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</si>
  <si>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</si>
  <si>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</si>
  <si>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</si>
  <si>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</si>
  <si>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</si>
  <si>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</si>
  <si>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</si>
  <si>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</si>
  <si>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</si>
  <si>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</si>
  <si>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</si>
  <si>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</si>
  <si>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</si>
  <si>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</si>
  <si>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</si>
  <si>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</si>
  <si>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</si>
  <si>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</si>
  <si>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</si>
  <si>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</si>
  <si>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</si>
  <si>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</si>
  <si>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</si>
  <si>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</si>
  <si>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</si>
  <si>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</si>
  <si>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</si>
  <si>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</si>
  <si>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</si>
  <si>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</si>
  <si>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</si>
  <si>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</si>
  <si>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</si>
  <si>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</si>
  <si>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</si>
  <si>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</si>
  <si>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</si>
  <si>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</si>
  <si>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</si>
  <si>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</si>
  <si>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</si>
  <si>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</si>
  <si>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</si>
  <si>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</si>
  <si>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</si>
  <si>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</si>
  <si>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</si>
  <si>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</si>
  <si>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</si>
  <si>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</si>
  <si>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</si>
  <si>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</si>
  <si>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</si>
  <si>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</si>
  <si>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</si>
  <si>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</si>
  <si>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</si>
  <si>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</si>
  <si>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</si>
  <si>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</si>
  <si>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</si>
  <si>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</si>
  <si>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</si>
  <si>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</si>
  <si>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</si>
  <si>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</si>
  <si>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</si>
  <si>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</si>
  <si>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</si>
  <si>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</si>
  <si>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</si>
  <si>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</si>
  <si>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</si>
  <si>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</si>
  <si>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</si>
  <si>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</si>
  <si>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</si>
  <si>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</si>
  <si>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</si>
  <si>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</si>
  <si>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</si>
  <si>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</si>
  <si>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</si>
  <si>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</si>
  <si>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</si>
  <si>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</si>
  <si>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</si>
  <si>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</si>
  <si>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</si>
  <si>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</si>
  <si>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</si>
  <si>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</si>
  <si>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</si>
  <si>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</si>
  <si>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</si>
  <si>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</si>
  <si>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</si>
  <si>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</si>
  <si>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</si>
  <si>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</si>
  <si>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</si>
  <si>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</si>
  <si>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</si>
  <si>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</si>
  <si>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</si>
  <si>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</si>
  <si>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</si>
  <si>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</si>
  <si>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</si>
  <si>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</si>
  <si>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</si>
  <si>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</si>
  <si>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</si>
  <si>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</si>
  <si>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</si>
  <si>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</si>
  <si>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</si>
  <si>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</si>
  <si>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</si>
  <si>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</si>
  <si>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</si>
  <si>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</si>
  <si>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</si>
  <si>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</si>
  <si>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</si>
  <si>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</si>
  <si>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</si>
  <si>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</si>
  <si>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</si>
  <si>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</si>
  <si>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</si>
  <si>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</si>
  <si>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</si>
  <si>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</si>
  <si>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</si>
  <si>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</si>
  <si>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</si>
  <si>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</si>
  <si>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</si>
  <si>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</si>
  <si>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</si>
  <si>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</si>
  <si>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</si>
  <si>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</si>
  <si>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</si>
  <si>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</si>
  <si>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</si>
  <si>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</si>
  <si>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</si>
  <si>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</si>
  <si>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</si>
  <si>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</si>
  <si>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</si>
  <si>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</si>
  <si>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</si>
  <si>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</si>
  <si>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</si>
  <si>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</si>
  <si>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</si>
  <si>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</si>
  <si>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</si>
  <si>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</si>
  <si>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</si>
  <si>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</si>
  <si>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</si>
  <si>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</si>
  <si>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</si>
  <si>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</si>
  <si>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</si>
  <si>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</si>
  <si>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</si>
  <si>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</si>
  <si>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</si>
  <si>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</si>
  <si>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</si>
  <si>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</si>
  <si>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</si>
  <si>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</si>
  <si>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</si>
  <si>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</si>
  <si>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</si>
  <si>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</si>
  <si>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</si>
  <si>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</si>
  <si>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</si>
  <si>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</si>
  <si>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</si>
  <si>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</si>
  <si>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</si>
  <si>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</si>
  <si>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</si>
  <si>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</si>
  <si>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</si>
  <si>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</si>
  <si>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</si>
  <si>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</si>
  <si>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</si>
  <si>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</si>
  <si>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</si>
  <si>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</si>
  <si>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</si>
  <si>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</si>
  <si>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</si>
  <si>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</si>
  <si>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</si>
  <si>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</si>
  <si>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</si>
  <si>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</si>
  <si>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</si>
  <si>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</si>
  <si>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</si>
  <si>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</si>
  <si>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</si>
  <si>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</si>
  <si>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</si>
  <si>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</si>
  <si>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</si>
  <si>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</si>
  <si>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</si>
  <si>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</si>
  <si>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</si>
  <si>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</si>
  <si>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</si>
  <si>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</si>
  <si>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</si>
  <si>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</si>
  <si>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</si>
  <si>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</si>
  <si>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</si>
  <si>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</si>
  <si>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</si>
  <si>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</si>
  <si>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</si>
  <si>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</si>
  <si>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</si>
  <si>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</si>
  <si>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</si>
  <si>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</si>
  <si>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</si>
  <si>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</si>
  <si>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</si>
  <si>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</si>
  <si>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</si>
  <si>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</si>
  <si>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</si>
  <si>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</si>
  <si>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</si>
  <si>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</si>
  <si>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</si>
  <si>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</si>
  <si>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</si>
  <si>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</si>
  <si>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</si>
  <si>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</si>
  <si>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</si>
  <si>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</si>
  <si>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</si>
  <si>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</si>
  <si>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</si>
  <si>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</si>
  <si>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</si>
  <si>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</si>
  <si>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</si>
  <si>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</si>
  <si>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</si>
  <si>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</si>
  <si>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</si>
  <si>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</si>
  <si>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</si>
  <si>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</si>
  <si>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</si>
  <si>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</si>
  <si>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</si>
  <si>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</si>
  <si>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</si>
  <si>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</si>
  <si>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</si>
  <si>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</si>
  <si>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</si>
  <si>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</si>
  <si>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</si>
  <si>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</si>
  <si>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</si>
  <si>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</si>
  <si>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</si>
  <si>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</si>
  <si>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</si>
  <si>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</si>
  <si>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</si>
  <si>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</si>
  <si>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</si>
  <si>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</si>
  <si>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</si>
  <si>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</si>
  <si>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</si>
  <si>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</si>
  <si>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</si>
  <si>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</si>
  <si>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</si>
  <si>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</si>
  <si>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</si>
  <si>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</si>
  <si>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</si>
  <si>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</si>
  <si>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</si>
  <si>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</si>
  <si>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</si>
  <si>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</si>
  <si>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</si>
  <si>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</si>
  <si>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</si>
  <si>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</si>
  <si>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</si>
  <si>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</si>
  <si>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</si>
  <si>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</si>
  <si>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</si>
  <si>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</si>
  <si>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</si>
  <si>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</si>
  <si>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</si>
  <si>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</si>
  <si>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</si>
  <si>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</si>
  <si>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</si>
  <si>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</si>
  <si>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</si>
  <si>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</si>
  <si>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</si>
  <si>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</si>
  <si>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</si>
  <si>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</si>
  <si>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</si>
  <si>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</si>
  <si>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</si>
  <si>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</si>
  <si>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</si>
  <si>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</si>
  <si>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</si>
  <si>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</si>
  <si>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</si>
  <si>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</si>
  <si>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</si>
  <si>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</si>
  <si>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</si>
  <si>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</si>
  <si>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</si>
  <si>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</si>
  <si>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</si>
  <si>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</si>
  <si>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</si>
  <si>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</si>
  <si>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</si>
  <si>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</si>
  <si>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</si>
  <si>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</si>
  <si>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</si>
  <si>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</si>
  <si>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</si>
  <si>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</si>
  <si>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</si>
  <si>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</si>
  <si>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</si>
  <si>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</si>
  <si>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</si>
  <si>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</si>
  <si>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</si>
  <si>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</si>
  <si>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</si>
  <si>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</si>
  <si>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</si>
  <si>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</si>
  <si>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</si>
  <si>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</si>
  <si>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</si>
  <si>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</si>
  <si>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</si>
  <si>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</si>
  <si>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</si>
  <si>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</si>
  <si>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</si>
  <si>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</si>
  <si>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</si>
  <si>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</si>
  <si>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</si>
  <si>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</si>
  <si>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</si>
  <si>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</si>
  <si>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</si>
  <si>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</si>
  <si>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</si>
  <si>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</si>
  <si>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</si>
  <si>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</si>
  <si>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</si>
  <si>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</si>
  <si>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</si>
  <si>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</si>
  <si>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</si>
  <si>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</si>
  <si>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</si>
  <si>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</si>
  <si>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</si>
  <si>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</si>
  <si>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</si>
  <si>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</si>
  <si>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</si>
  <si>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</si>
  <si>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</si>
  <si>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</si>
  <si>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</si>
  <si>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</si>
  <si>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</si>
  <si>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</si>
  <si>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</si>
  <si>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</si>
  <si>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</si>
  <si>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</si>
  <si>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</si>
  <si>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</si>
  <si>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</si>
  <si>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</si>
  <si>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</si>
  <si>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</si>
  <si>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</si>
  <si>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</si>
  <si>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</si>
  <si>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</si>
  <si>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</si>
  <si>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</si>
  <si>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</si>
  <si>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</si>
  <si>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</si>
  <si>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</si>
  <si>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</si>
  <si>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</si>
  <si>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</si>
  <si>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</si>
  <si>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</si>
  <si>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</si>
  <si>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</si>
  <si>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</si>
  <si>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</si>
  <si>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</si>
  <si>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</si>
  <si>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</si>
  <si>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</si>
  <si>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</si>
  <si>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</si>
  <si>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</si>
  <si>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</si>
  <si>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</si>
  <si>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</si>
  <si>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</si>
  <si>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</si>
  <si>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</si>
  <si>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</si>
  <si>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</si>
  <si>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</si>
  <si>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</si>
  <si>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</si>
  <si>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</si>
  <si>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</si>
  <si>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</si>
  <si>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</si>
  <si>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</si>
  <si>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</si>
  <si>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</si>
  <si>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</si>
  <si>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</si>
  <si>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</si>
  <si>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</si>
  <si>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</si>
  <si>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</si>
  <si>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</si>
  <si>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</si>
  <si>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</si>
  <si>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</si>
  <si>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</si>
  <si>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</si>
  <si>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</si>
  <si>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</si>
  <si>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</si>
  <si>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</si>
  <si>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</si>
  <si>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</si>
  <si>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</si>
  <si>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</si>
  <si>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</si>
  <si>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</si>
  <si>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</si>
  <si>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</si>
  <si>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</si>
  <si>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</si>
  <si>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</si>
  <si>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</si>
  <si>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</si>
  <si>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</si>
  <si>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</si>
  <si>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</si>
  <si>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</si>
  <si>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</si>
  <si>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</si>
  <si>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</si>
  <si>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</si>
  <si>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</si>
  <si>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</si>
  <si>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</si>
  <si>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</si>
  <si>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</si>
  <si>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</si>
  <si>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</si>
  <si>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</si>
  <si>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</si>
  <si>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</si>
  <si>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</si>
  <si>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</si>
  <si>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</si>
  <si>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</si>
  <si>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</si>
  <si>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</si>
  <si>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</si>
  <si>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</si>
  <si>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</si>
  <si>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</si>
  <si>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</si>
  <si>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</si>
  <si>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</si>
  <si>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</si>
  <si>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</si>
  <si>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</si>
  <si>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</si>
  <si>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</si>
  <si>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</si>
  <si>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</si>
  <si>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</si>
  <si>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</si>
  <si>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</si>
  <si>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</si>
  <si>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</si>
  <si>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</si>
  <si>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</si>
  <si>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</si>
  <si>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</si>
  <si>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</si>
  <si>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</si>
  <si>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</si>
  <si>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</si>
  <si>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</si>
  <si>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</si>
  <si>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</si>
  <si>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</si>
  <si>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</si>
  <si>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</si>
  <si>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</si>
  <si>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</si>
  <si>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</si>
  <si>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</si>
  <si>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</si>
  <si>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</si>
  <si>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</si>
  <si>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</si>
  <si>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</si>
  <si>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</si>
  <si>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</si>
  <si>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</si>
  <si>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</si>
  <si>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</si>
  <si>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</si>
  <si>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</si>
  <si>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</si>
  <si>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</si>
  <si>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</si>
  <si>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</si>
  <si>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</si>
  <si>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</si>
  <si>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</si>
  <si>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</si>
  <si>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</si>
  <si>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</si>
  <si>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</si>
  <si>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</si>
  <si>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</si>
  <si>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</si>
  <si>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</si>
  <si>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</si>
  <si>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</si>
  <si>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</si>
  <si>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</si>
  <si>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</si>
  <si>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</si>
  <si>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</si>
  <si>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</si>
  <si>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</si>
  <si>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</si>
  <si>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</si>
  <si>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</si>
  <si>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</si>
  <si>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</si>
  <si>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</si>
  <si>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</si>
  <si>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</si>
  <si>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</si>
  <si>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</si>
  <si>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</si>
  <si>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</si>
  <si>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</si>
  <si>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</si>
  <si>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</si>
  <si>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</si>
  <si>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</si>
  <si>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</si>
  <si>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</si>
  <si>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</si>
  <si>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</si>
  <si>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</si>
  <si>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</si>
  <si>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</si>
  <si>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</si>
  <si>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</si>
  <si>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</si>
  <si>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</si>
  <si>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</si>
  <si>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</si>
  <si>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</si>
  <si>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</si>
  <si>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</si>
  <si>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</si>
  <si>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</si>
  <si>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</si>
  <si>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</si>
  <si>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</si>
  <si>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</si>
  <si>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</si>
  <si>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</si>
  <si>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</si>
  <si>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</si>
  <si>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</si>
  <si>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</si>
  <si>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</si>
  <si>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</si>
  <si>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</si>
  <si>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</si>
  <si>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</si>
  <si>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</si>
  <si>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</si>
  <si>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</si>
  <si>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</si>
  <si>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</si>
  <si>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</si>
  <si>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</si>
  <si>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</si>
  <si>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</si>
  <si>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</si>
  <si>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</si>
  <si>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</si>
  <si>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</si>
  <si>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</si>
  <si>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</si>
  <si>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</si>
  <si>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</si>
  <si>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</si>
  <si>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</si>
  <si>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</si>
  <si>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</si>
  <si>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</si>
  <si>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</si>
  <si>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</si>
  <si>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</si>
  <si>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</si>
  <si>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</si>
  <si>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</si>
  <si>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</si>
  <si>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</si>
  <si>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</si>
  <si>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</si>
  <si>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</si>
  <si>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</si>
  <si>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</si>
  <si>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</si>
  <si>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</si>
  <si>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</si>
  <si>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</si>
  <si>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</si>
  <si>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</si>
  <si>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</si>
  <si>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</si>
  <si>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</si>
  <si>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</si>
  <si>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</si>
  <si>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</si>
  <si>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</si>
  <si>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</si>
  <si>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</si>
  <si>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</si>
  <si>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</si>
  <si>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</si>
  <si>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</si>
  <si>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</si>
  <si>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</si>
  <si>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</si>
  <si>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</si>
  <si>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</si>
  <si>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</si>
  <si>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</si>
  <si>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</si>
  <si>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</si>
  <si>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</si>
  <si>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</si>
  <si>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</si>
  <si>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</si>
  <si>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</si>
  <si>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</si>
  <si>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</si>
  <si>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</si>
  <si>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</si>
  <si>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</si>
  <si>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</si>
  <si>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</si>
  <si>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</si>
  <si>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</si>
  <si>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</si>
  <si>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</si>
  <si>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</si>
  <si>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</si>
  <si>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</si>
  <si>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</si>
  <si>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</si>
  <si>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</si>
  <si>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</si>
  <si>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</si>
  <si>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</si>
  <si>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</si>
  <si>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</si>
  <si>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</si>
  <si>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</si>
  <si>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</si>
  <si>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</si>
  <si>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</si>
  <si>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</si>
  <si>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</si>
  <si>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</si>
  <si>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</si>
  <si>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</si>
  <si>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</si>
  <si>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</si>
  <si>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</si>
  <si>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</si>
  <si>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</si>
  <si>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</si>
  <si>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</si>
  <si>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</si>
  <si>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</si>
  <si>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</si>
  <si>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</si>
  <si>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</si>
  <si>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</si>
  <si>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</si>
  <si>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</si>
  <si>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</si>
  <si>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</si>
  <si>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</si>
  <si>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</si>
  <si>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</si>
  <si>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</si>
  <si>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</si>
  <si>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</si>
  <si>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</si>
  <si>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</si>
  <si>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</si>
  <si>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</si>
  <si>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</si>
  <si>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</si>
  <si>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</si>
  <si>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</si>
  <si>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</si>
  <si>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</si>
  <si>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</si>
  <si>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</si>
  <si>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</si>
  <si>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</si>
  <si>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</si>
  <si>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</si>
  <si>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</si>
  <si>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</si>
  <si>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</si>
  <si>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</si>
  <si>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</si>
  <si>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</si>
  <si>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</si>
  <si>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</si>
  <si>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</si>
  <si>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</si>
  <si>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</si>
  <si>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</si>
  <si>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</si>
  <si>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</si>
  <si>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</si>
  <si>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</si>
  <si>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</si>
  <si>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</si>
  <si>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</si>
  <si>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</si>
  <si>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</si>
  <si>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</si>
  <si>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</si>
  <si>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</si>
  <si>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</si>
  <si>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</si>
  <si>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</si>
  <si>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</si>
  <si>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</si>
  <si>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</si>
  <si>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</si>
  <si>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</si>
  <si>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</si>
  <si>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</si>
  <si>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</si>
  <si>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</si>
  <si>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</si>
  <si>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</si>
  <si>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</si>
  <si>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</si>
  <si>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</si>
  <si>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</si>
  <si>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</si>
  <si>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</si>
  <si>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</si>
  <si>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</si>
  <si>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</si>
  <si>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</si>
  <si>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</si>
  <si>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</si>
  <si>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</si>
  <si>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</si>
  <si>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</si>
  <si>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</si>
  <si>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</si>
  <si>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</si>
  <si>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</si>
  <si>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</si>
  <si>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</si>
  <si>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</si>
  <si>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</si>
  <si>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</si>
  <si>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</si>
  <si>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</si>
  <si>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</si>
  <si>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</si>
  <si>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</si>
  <si>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</si>
  <si>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</si>
  <si>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</si>
  <si>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</si>
  <si>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</si>
  <si>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</si>
  <si>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</si>
  <si>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</si>
  <si>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</si>
  <si>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</si>
  <si>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</si>
  <si>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</si>
  <si>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</si>
  <si>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</si>
  <si>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</si>
  <si>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</si>
  <si>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</si>
  <si>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</si>
  <si>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</si>
  <si>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</si>
  <si>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</si>
  <si>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</si>
  <si>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</si>
  <si>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</si>
  <si>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</si>
  <si>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</si>
  <si>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</si>
  <si>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</si>
  <si>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</si>
  <si>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</si>
  <si>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</si>
  <si>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</si>
  <si>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</si>
  <si>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</si>
  <si>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</si>
  <si>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</si>
  <si>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</si>
  <si>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</si>
  <si>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</si>
  <si>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</si>
  <si>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</si>
  <si>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</si>
  <si>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</si>
  <si>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</si>
  <si>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</si>
  <si>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</si>
  <si>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</si>
  <si>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</si>
  <si>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</si>
  <si>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</si>
  <si>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</si>
  <si>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</si>
  <si>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</si>
  <si>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</si>
  <si>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</si>
  <si>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</si>
  <si>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</si>
  <si>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</si>
  <si>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</si>
  <si>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</si>
  <si>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</si>
  <si>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</si>
  <si>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</si>
  <si>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</si>
  <si>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</si>
  <si>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</si>
  <si>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</si>
  <si>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</si>
  <si>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</si>
  <si>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</si>
  <si>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</si>
  <si>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</si>
  <si>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</si>
  <si>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</si>
  <si>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</si>
  <si>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</si>
  <si>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</si>
  <si>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</si>
  <si>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</si>
  <si>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</si>
  <si>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</si>
  <si>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</si>
  <si>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</si>
  <si>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</si>
  <si>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</si>
  <si>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</si>
  <si>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</si>
  <si>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</si>
  <si>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</si>
  <si>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</si>
  <si>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</si>
  <si>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</si>
  <si>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</si>
  <si>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</si>
  <si>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</si>
  <si>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</si>
  <si>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</si>
  <si>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</si>
  <si>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</si>
  <si>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</si>
  <si>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</si>
  <si>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</si>
  <si>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</si>
  <si>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</si>
  <si>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</si>
  <si>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</si>
  <si>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</si>
  <si>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</si>
  <si>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</si>
  <si>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</si>
  <si>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</si>
  <si>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</si>
  <si>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</si>
  <si>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</si>
  <si>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</si>
  <si>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</si>
  <si>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</si>
  <si>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</si>
  <si>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</si>
  <si>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</si>
  <si>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</si>
  <si>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</si>
  <si>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</si>
  <si>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</si>
  <si>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</si>
  <si>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</si>
  <si>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</si>
  <si>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</si>
  <si>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</si>
  <si>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</si>
  <si>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</si>
  <si>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</si>
  <si>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</si>
  <si>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</si>
  <si>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</si>
  <si>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</si>
  <si>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</si>
  <si>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</si>
  <si>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</si>
  <si>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</si>
  <si>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</si>
  <si>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</si>
  <si>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</si>
  <si>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</si>
  <si>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</si>
  <si>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</si>
  <si>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</si>
  <si>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</si>
  <si>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</si>
  <si>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</si>
  <si>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</si>
  <si>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</si>
  <si>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</si>
  <si>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</si>
  <si>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</si>
  <si>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</si>
  <si>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</si>
  <si>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</si>
  <si>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</si>
  <si>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</si>
  <si>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</si>
  <si>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</si>
  <si>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</si>
  <si>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</si>
  <si>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</si>
  <si>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</si>
  <si>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</si>
  <si>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</si>
  <si>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</si>
  <si>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</si>
  <si>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</si>
  <si>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</si>
  <si>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</si>
  <si>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</si>
  <si>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</si>
  <si>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</si>
  <si>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</si>
  <si>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</si>
  <si>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</si>
  <si>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</si>
  <si>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</si>
  <si>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</si>
  <si>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</si>
  <si>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</si>
  <si>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</si>
  <si>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</si>
  <si>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</si>
  <si>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</si>
  <si>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</si>
  <si>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</si>
  <si>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</si>
  <si>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</si>
  <si>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</si>
  <si>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</si>
  <si>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</si>
  <si>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</si>
  <si>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</si>
  <si>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</si>
  <si>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</si>
  <si>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</si>
  <si>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</si>
  <si>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</si>
  <si>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</si>
  <si>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</si>
  <si>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</si>
  <si>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</si>
  <si>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</si>
  <si>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</si>
  <si>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</si>
  <si>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</si>
  <si>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</si>
  <si>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</si>
  <si>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</si>
  <si>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</si>
  <si>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</si>
  <si>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</si>
  <si>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</si>
  <si>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</si>
  <si>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</si>
  <si>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</si>
  <si>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</si>
  <si>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</si>
  <si>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</si>
  <si>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</si>
  <si>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</si>
  <si>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</si>
  <si>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</si>
  <si>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</si>
  <si>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</si>
  <si>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</si>
  <si>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</si>
  <si>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</si>
  <si>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</si>
  <si>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</si>
  <si>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</si>
  <si>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</si>
  <si>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</si>
  <si>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</si>
  <si>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</si>
  <si>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</si>
  <si>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</si>
  <si>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</si>
  <si>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</si>
  <si>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</si>
  <si>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</si>
  <si>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</si>
  <si>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</si>
  <si>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</si>
  <si>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</si>
  <si>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</si>
  <si>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</si>
  <si>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</si>
  <si>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</si>
  <si>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</si>
  <si>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</si>
  <si>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</si>
  <si>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</si>
  <si>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</si>
  <si>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</si>
  <si>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</si>
  <si>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</si>
  <si>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</si>
  <si>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</si>
  <si>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</si>
  <si>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</si>
  <si>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</si>
  <si>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</si>
  <si>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</si>
  <si>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</si>
  <si>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</si>
  <si>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</si>
  <si>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</si>
  <si>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</si>
  <si>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</si>
  <si>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</si>
  <si>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</si>
  <si>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</si>
  <si>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</si>
  <si>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</si>
  <si>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</si>
  <si>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</si>
  <si>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</si>
  <si>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</si>
  <si>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</si>
  <si>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</si>
  <si>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</si>
  <si>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</si>
  <si>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</si>
  <si>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</si>
  <si>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</si>
  <si>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</si>
  <si>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</si>
  <si>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</si>
  <si>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</si>
  <si>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</si>
  <si>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</si>
  <si>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</si>
  <si>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</si>
  <si>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</si>
  <si>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</si>
  <si>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</si>
  <si>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</si>
  <si>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</si>
  <si>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</si>
  <si>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</si>
  <si>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</si>
  <si>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</si>
  <si>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</si>
  <si>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</si>
  <si>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</si>
  <si>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</si>
  <si>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</si>
  <si>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</si>
  <si>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</si>
  <si>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</si>
  <si>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</si>
  <si>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</si>
  <si>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</si>
  <si>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</si>
  <si>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</si>
  <si>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</si>
  <si>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</si>
  <si>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</si>
  <si>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</si>
  <si>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</si>
  <si>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</si>
  <si>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</si>
  <si>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</si>
  <si>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</si>
  <si>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</si>
  <si>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</si>
  <si>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PCM-20251009-00001280</t>
  </si>
  <si>
    <t>ETA 15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</si>
  <si>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</si>
  <si>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</si>
  <si>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</si>
  <si>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</si>
  <si>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</si>
  <si>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</si>
  <si>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</si>
  <si>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</si>
  <si>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</si>
  <si>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</si>
  <si>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</si>
  <si>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</si>
  <si>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</si>
  <si>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</si>
  <si>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</si>
  <si>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</si>
  <si>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</si>
  <si>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</si>
  <si>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</si>
  <si>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</si>
  <si>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</si>
  <si>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</si>
  <si>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</si>
  <si>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</si>
  <si>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</si>
  <si>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</si>
  <si>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</si>
  <si>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</si>
  <si>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</si>
  <si>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</si>
  <si>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</si>
  <si>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</si>
  <si>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</si>
  <si>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</si>
  <si>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</si>
  <si>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</si>
  <si>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</si>
  <si>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</si>
  <si>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</si>
  <si>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</si>
  <si>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</si>
  <si>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</si>
  <si>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</si>
  <si>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</si>
  <si>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</si>
  <si>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</si>
  <si>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</si>
  <si>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</si>
  <si>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</si>
  <si>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</si>
  <si>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</si>
  <si>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</si>
  <si>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</si>
  <si>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</si>
  <si>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</si>
  <si>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</si>
  <si>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</si>
  <si>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</si>
  <si>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</si>
  <si>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</si>
  <si>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</si>
  <si>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</si>
  <si>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</si>
  <si>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</si>
  <si>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</si>
  <si>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</si>
  <si>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</si>
  <si>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</si>
  <si>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</si>
  <si>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</si>
  <si>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</si>
  <si>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</si>
  <si>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</si>
  <si>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</si>
  <si>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</si>
  <si>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</si>
  <si>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</si>
  <si>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</si>
  <si>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</si>
  <si>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</si>
  <si>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</si>
  <si>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</si>
  <si>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</si>
  <si>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</si>
  <si>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</si>
  <si>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</si>
  <si>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</si>
  <si>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</si>
  <si>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</si>
  <si>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</si>
  <si>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</si>
  <si>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</si>
  <si>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</si>
  <si>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</si>
  <si>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</si>
  <si>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</si>
  <si>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PCM-20251009-00001346</t>
  </si>
  <si>
    <t>EM Team on the way ETA: 45 Mins</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</si>
  <si>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</si>
  <si>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</si>
  <si>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</si>
  <si>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</si>
  <si>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</si>
  <si>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</si>
  <si>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</si>
  <si>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</si>
  <si>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at site TS</t>
  </si>
  <si>
    <t>PCM-20251009-00001353</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</si>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</sst>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276.68190671296179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21601</v>
      </c>
      <c r="E3" s="143" t="s">
        <v>38964</v>
      </c>
      <c r="F3" s="144">
        <v>45939.589270833334</v>
      </c>
      <c r="G3" s="145">
        <f ca="1">IFERROR(NOW()-F3,"")</f>
        <v>4.1061458330659661E-2</v>
      </c>
      <c r="H3" s="144">
        <v>45939.583715277775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45939.630332291665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45939.630332291665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45939.630332291665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45939.630332291665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45939.630332291665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45939.630332291665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45939.630332291665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45939.630332291665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45939.630332291665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45939.630332291665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45939.630332291665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45939.630332291665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45939.630332291665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45939.630332291665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45939.630332291665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45939.630332291665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45939.630332291665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45939.630332291665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45939.630332291665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45939.630332291665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45939.630332291665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45939.630332291665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45939.630332291665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45939.630332291665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45939.630332291665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45939.630332291665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45939.630332291665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45939.630332291665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45939.630332291665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45939.630332291665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45939.630332291665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45939.630332291665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45939.630332291665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45939.630332291665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45939.630332291665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45939.630332291665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45939.630332291665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45939.630332291665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45939.630332291665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45939.630332291665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45939.630332291665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45939.630332291665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45939.630332291665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45939.630332291665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45939.630332291665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45939.630332291665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45939.630332291665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45939.630332291665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45939.630332291665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45939.630332291665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45939.630332291665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45939.630332291665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45939.630332291665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45939.630332291665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45939.630332291665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45939.630332291665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45939.630332291665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45939.630332291665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45939.630332291665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45939.630332291665</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45939.630332291665</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45939.630332291665</v>
      </c>
      <c r="H65" s="144"/>
      <c r="I65" s="142" t="str">
        <f>IFERROR(VLOOKUP(D65,DB!A:F,6,0),"")</f>
        <v/>
      </c>
      <c r="J65" s="65" t="str">
        <f>IFERROR(VLOOKUP(D65,DB!A:G,7,0),"")</f>
        <v/>
      </c>
      <c r="K65" s="146"/>
      <c r="L65" s="147" t="str">
        <f>IFERROR(VLOOKUP(D65,DB!A:I,9,0),"")</f>
        <v/>
      </c>
      <c r="M65" s="70"/>
      <c r="N65" s="70"/>
      <c r="O65" s="70"/>
    </row>
  </sheetData>
  <customSheetViews>
    <customSheetView guid="{F6042A99-DD27-4453-835D-0834D95730CC}" filter="1" showAutoFilter="1">
      <pageMargins left="0" right="0" top="0" bottom="0" header="0" footer="0"/>
      <autoFilter ref="B1:M1" xr:uid="{B9A47BA3-BEA0-48BC-8FA0-8F1885AFB054}"/>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132.90324930555653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114.63049467592646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23683</v>
      </c>
      <c r="E6" s="120" t="s">
        <v>39045</v>
      </c>
      <c r="F6" s="121">
        <v>45939.467430555553</v>
      </c>
      <c r="G6" s="122">
        <f ca="1">IFERROR(NOW()-F6,"-")</f>
        <v>0.1629020833352115</v>
      </c>
      <c r="H6" s="121">
        <v>45939.459791666668</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45939.630332638888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45939.630332638888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R2</v>
      </c>
      <c r="C9" s="18"/>
      <c r="D9" s="19" t="s">
        <v>30112</v>
      </c>
      <c r="E9" s="120"/>
      <c r="F9" s="121"/>
      <c r="G9" s="122">
        <f ca="1">IFERROR(NOW()-F9,"-")</f>
        <v>45939.630332638888</v>
      </c>
      <c r="H9" s="121"/>
      <c r="I9" s="18" t="str">
        <f>IFERROR(VLOOKUP(D9,DB!A:F,6,0),"")</f>
        <v>SCECO</v>
      </c>
      <c r="J9" s="18" t="str">
        <f>IFERROR(VLOOKUP(D9,DB!A:G,7,0),"")</f>
        <v>No BB Shifted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45939.630332638888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45939.630332638888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45939.630332638888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45939.630332638888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45939.630332638888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45939.630332638888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45939.630332638888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45939.630332638888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45939.630332638888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45939.630332638888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45939.630332638888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45939.630332638888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45939.630332638888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45939.630332638888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45939.630332638888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45939.630332638888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45939.630332638888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45939.630332638888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45939.630332638888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45939.630332638888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45939.630332638888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45939.630332638888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45939.630332638888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45939.630332638888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45939.630332638888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45939.630332638888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45939.630332638888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45939.630332638888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45939.630332638888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45939.630332638888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45939.630332638888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45939.630332638888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45939.630332638888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45939.630332638888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45939.630332638888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45939.630332638888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45939.630332638888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45939.630332638888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45939.630332638888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45939.630332638888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45939.630332638888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45939.630332638888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45939.630332638888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45939.630332638888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45939.630332638888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45939.630332638888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45939.630332638888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45939.630332638888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45939.630332638888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45939.630332638888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45939.630332638888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45939.630332638888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45939.630332638888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45939.630332638888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45939.630332638888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45939.630332638888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45939.630332638888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45939.630332638888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45939.630332638888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45939.630332638888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45939.630332638888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45939.630332638888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45939.630332638888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45939.630332638888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45939.630332638888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45939.630332638888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45939.630332638888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45939.630332638888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45939.630332638888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45939.630332638888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45939.630332638888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45939.630332638888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45939.630332638888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45939.630332638888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45939.630332638888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45939.630332638888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45939.630332638888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45939.630332638888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45939.630332638888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45939.630332638888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45939.630332638888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45939.630332638888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45939.630332638888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45939.630332638888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45939.630332638888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45939.630332638888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45939.630332638888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45939.630332638888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45939.630332638888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45939.630332638888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45939.630332638888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45939.630332638888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45939.630332638888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45939.630332638888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45939.630332638888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45939.630332638888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45939.630332638888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45939.630332638888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45939.630332638888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45939.630332638888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45939.630332638888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45939.630332638888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45939.630332638888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45939.630332638888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45939.630332638888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45939.630332638888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45939.630332638888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45939.630332638888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45939.630332638888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45939.630332638888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45939.630332638888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45939.630332638888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45939.630332638888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45939.630332638888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45939.630332638888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45939.630332638888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45939.630332638888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45939.630332638888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45939.630332638888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45939.630332638888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45939.630332638888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45939.630332638888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45939.630332638888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45939.630332638888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45939.630332638888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45939.630332638888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45939.630332638888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45939.630332638888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45939.630332638888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45939.630332638888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45939.630332638888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45939.630332638888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45939.630332638888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45939.630332638888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45939.630332638888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45939.630332638888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45939.630332638888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45939.630332638888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45939.630332638888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45939.630332638888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45939.630332638888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45939.630332638888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45939.630332638888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45939.630332638888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45939.630332638888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45939.630332638888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45939.630332638888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45939.630332638888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45939.630332638888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45939.630332638888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45939.630332638888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45939.630332638888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45939.630332638888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45939.630332638888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45939.630332638888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45939.630332638888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45939.630332638888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45939.630332638888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45939.630332638888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45939.630332638888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45939.630332638888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45939.630332638888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45939.630332638888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45939.630332638888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45939.630332638888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45939.630332638888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45939.630332638888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45939.630332638888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45939.630332638888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45939.630332638888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45939.630332638888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45939.630332638888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45939.630332638888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45939.630332638888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45939.630332638888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45939.630332638888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45939.630332638888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45939.630332638888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45939.630332638888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45939.630332638888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45939.630332638888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45939.630332638888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45939.630332638888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45939.630332638888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45939.630332638888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45939.630332638888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45939.630332638888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45939.630332638888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45939.630332638888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45939.630332638888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45939.630332638888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45939.630332638888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45939.630332638888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45939.630332638888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45939.630332638888</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45939.630332638888</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45939.630332638888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45939.630332638888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45939.630332638888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45939.630332638888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45939.630332638888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45939.630332638888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45939.630332638888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45939.630332638888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45939.630332638888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45939.630332638888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45939.630332638888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45939.630332638888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45939.630332638888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45939.630332638888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45939.630332638888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45939.630332638888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45939.630332638888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45939.630332638888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45939.630332638888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45939.630332638888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45939.630332638888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45939.630332638888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45939.630332638888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45939.630332638888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45939.630332638888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45939.630332638888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45939.630332638888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45939.630332638888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45939.630332638888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45939.630332638888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45939.630332638888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45939.630332638888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45939.630332638888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45939.630332638888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45939.630332638888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45939.630332638888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45939.630332638888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45939.630332638888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45939.630332638888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45939.630332638888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45939.630332638888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45939.630332638888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45939.630332638888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45939.630332638888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45939.630332638888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45939.630332638888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45939.630332638888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45939.630332638888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45939.630332638888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45939.630332638888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45939.630332638888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45939.630332638888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45939.630332638888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45939.630332638888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45939.630332638888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45939.630332638888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45939.630332638888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45939.630332638888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45939.630332638888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45939.630332638888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45939.630332638888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45939.630332638888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45939.630332638888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45939.630332638888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45939.630332638888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45939.630332638888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45939.630332638888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45939.630332638888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45939.630332638888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45939.630332638888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45939.630332638888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45939.630332638888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45939.630332638888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45939.630332638888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45939.630332638888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45939.630332638888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45939.630332638888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45939.630332638888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45939.630332638888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45939.630332638888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45939.630332638888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45939.630332638888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45939.630332638888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45939.630332638888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45939.630332638888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45939.630332638888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45939.630332638888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45939.630332638888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45939.630332638888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45939.630332638888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45939.630332638888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45939.630332638888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45939.630332638888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45939.630332638888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45939.630332638888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45939.630332638888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45939.630332638888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45939.630332638888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45939.630332638888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45939.630332638888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45939.630332638888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45939.630332638888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45939.630332638888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45939.630332638888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45939.630332638888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45939.630332638888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45939.630332638888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45939.630332638888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45939.630332638888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45939.630332638888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45939.630332638888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45939.630332638888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45939.630332638888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45939.630332638888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45939.630332638888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45939.630332638888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45939.630332638888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45939.630332638888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45939.630332638888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45939.630332638888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45939.630332638888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45939.630332638888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45939.630332638888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45939.630332638888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45939.630332638888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45939.630332638888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45939.630332638888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45939.630332638888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45939.630332638888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45939.630332638888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45939.630332638888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45939.630332638888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45939.630332638888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45939.630332638888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45939.630332638888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45939.630332638888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45939.630332638888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45939.630332638888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45939.630332638888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45939.630332638888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45939.630332638888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45939.630332638888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45939.630332638888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45939.630332638888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45939.630332638888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45939.630332638888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45939.630332638888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45939.630332638888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45939.630332638888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45939.630332638888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45939.630332638888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45939.630332638888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45939.630332638888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45939.630332638888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45939.630332638888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45939.630332638888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45939.630332638888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45939.630332638888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45939.630332638888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45939.630332638888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45939.630332638888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45939.630332638888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45939.630332638888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45939.630332638888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45939.630332638888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45939.630332638888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45939.630332638888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45939.630332638888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45939.630332638888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45939.630332638888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45939.630332638888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45939.630332638888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45939.630332638888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45939.630332638888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45939.630332638888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45939.630332638888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45939.630332638888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45939.630332638888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45939.630332638888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45939.630332638888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45939.630332638888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45939.630332638888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45939.630332638888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45939.630332638888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45939.630332638888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45939.630332638888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45939.630332638888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45939.630332638888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45939.630332638888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45939.630332638888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45939.630332638888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45939.630332638888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45939.630332638888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45939.630332638888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45939.630332638888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45939.630332638888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45939.630332638888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45939.630332638888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45939.630332638888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45939.630332638888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45939.630332638888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45939.630332638888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45939.630332638888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45939.630332638888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45939.630332638888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45939.630332638888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45939.630332638888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45939.630332638888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45939.630332638888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45939.630332638888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45939.630332638888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45939.630332638888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45939.630332638888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45939.630332638888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45939.630332638888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45939.630332638888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45939.630332638888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45939.630332638888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45939.630332638888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45939.630332638888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45939.630332638888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45939.630332638888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45939.630332638888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45939.630332638888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45939.630332638888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45939.630332638888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45939.630332638888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45939.630332638888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45939.630332638888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45939.630332638888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45939.630332638888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45939.630332638888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45939.630332638888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45939.630332638888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45939.630332638888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45939.630332638888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45939.630332638888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45939.630332638888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45939.630332638888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45939.630332638888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45939.630332638888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45939.630332638888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45939.630332638888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45939.630332638888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45939.630332638888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45939.630332638888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45939.630332638888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45939.630332638888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45939.630332638888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45939.630332638888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45939.630332638888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45939.630332638888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45939.630332638888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45939.630332638888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45939.630332638888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45939.630332638888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45939.630332638888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45939.630332638888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45939.630332638888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45939.630332638888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45939.630332638888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45939.630332638888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45939.630332638888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45939.630332638888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45939.630332638888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45939.630332638888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45939.630332638888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45939.630332638888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45939.630332638888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45939.630332638888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45939.630332638888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45939.630332638888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45939.630332638888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45939.630332638888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45939.630332638888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45939.630332638888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45939.630332638888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45939.630332638888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45939.630332638888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45939.630332638888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45939.630332638888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45939.630332638888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45939.630332638888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45939.630332638888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45939.630332638888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45939.630332638888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45939.630332638888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45939.630332638888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45939.630332638888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45939.630332638888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45939.630332638888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45939.630332638888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45939.630332638888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45939.630332638888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45939.630332638888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45939.630332638888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45939.630332638888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45939.630332638888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45939.630332638888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45939.630332638888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45939.630332638888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45939.630332638888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45939.630332638888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45939.630332638888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45939.630332638888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45939.630332638888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45939.630332638888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45939.630332638888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45939.630332638888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45939.630332638888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45939.630332638888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45939.630332638888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45939.630332638888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45939.630332638888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45939.630332638888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45939.630332638888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45939.630332638888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45939.630332638888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45939.630332638888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45939.630332638888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45939.630332638888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45939.630332638888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45939.630332638888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45939.630332638888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45939.630332638888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45939.630332638888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45939.630332638888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45939.630332638888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45939.630332638888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45939.630332638888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45939.630332638888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45939.630332638888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45939.630332638888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45939.630332638888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45939.630332638888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45939.630332638888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45939.630332638888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45939.630332638888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45939.630332638888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45939.630332638888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45939.630332638888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45939.630332638888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45939.630332638888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45939.630332638888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45939.630332638888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45939.630332638888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45939.630332638888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45939.630332638888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45939.630332638888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45939.630332638888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45939.630332638888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45939.630332638888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45939.630332638888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45939.630332638888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45939.630332638888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45939.630332638888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45939.630332638888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45939.630332638888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45939.630332638888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45939.630332638888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45939.630332638888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45939.630332638888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45939.630332638888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45939.630332638888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45939.630332638888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45939.630332638888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45939.630332638888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45939.630332638888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45939.630332638888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45939.630332638888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45939.630332638888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45939.630332638888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45939.630332638888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45939.630332638888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45939.630332638888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45939.630332638888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45939.630332638888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45939.630332638888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45939.630332638888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45939.630332638888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45939.630332638888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45939.630332638888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45939.630332638888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45939.630332638888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45939.630332638888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45939.630332638888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45939.630332638888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45939.630332638888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45939.630332638888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45939.630332638888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45939.630332638888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45939.630332638888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45939.630332638888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45939.630332638888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45939.630332638888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45939.630332638888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45939.630332638888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45939.630332638888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45939.630332638888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45939.630332638888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45939.630332638888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45939.630332638888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45939.630332638888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45939.630332638888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45939.630332638888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45939.630332638888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45939.630332638888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45939.630332638888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45939.630332638888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45939.630332638888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45939.630332638888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45939.630332638888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45939.630332638888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45939.630332638888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45939.630332638888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45939.630332638888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45939.630332638888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45939.630332638888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45939.630332638888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45939.630332638888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45939.630332638888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45939.630332638888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45939.630332638888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45939.630332638888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45939.630332638888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45939.630332638888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45939.630332638888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45939.630332638888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45939.630332638888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45939.630332638888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45939.630332638888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45939.630332638888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45939.630332638888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45939.630332638888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45939.630332638888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45939.630332638888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45939.630332638888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45939.630332638888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45939.630332638888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45939.630332638888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45939.630332638888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45939.630332638888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45939.630332638888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45939.630332638888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45939.630332638888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45939.630332638888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45939.630332638888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45939.630332638888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45939.630332638888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45939.630332638888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45939.630332638888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45939.630332638888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45939.630332638888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45939.630332638888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45939.630332638888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45939.630332638888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45939.630332638888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45939.630332638888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45939.630332638888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45939.630332638888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45939.630332638888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45939.630332638888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45939.630332638888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45939.630332638888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45939.630332638888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45939.630332638888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45939.630332638888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45939.630332638888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45939.630332638888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45939.630332638888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45939.630332638888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45939.630332638888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45939.630332638888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45939.630332638888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45939.630332638888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45939.630332638888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45939.630332638888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45939.630332638888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45939.630332638888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45939.630332638888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45939.630332638888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45939.630332638888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45939.630332638888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45939.630332638888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45939.630332638888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45939.630332638888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45939.630332638888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45939.630332638888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45939.630332638888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45939.630332638888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45939.630332638888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45939.630332638888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45939.630332638888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45939.630332638888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45939.630332638888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45939.630332638888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45939.630332638888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45939.630332638888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45939.630332638888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45939.630332638888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45939.630332638888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45939.630332638888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45939.630332638888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45939.630332638888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45939.630332638888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45939.630332638888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45939.630332638888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45939.630332638888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45939.630332638888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45939.630332638888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45939.630332638888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45939.630332638888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45939.630332638888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45939.630332638888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45939.630332638888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45939.630332638888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45939.630332638888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45939.630332638888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45939.630332638888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45939.630332638888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45939.630332638888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45939.630332638888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45939.630332638888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45939.630332638888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45939.630332638888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45939.630332638888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45939.630332638888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45939.630332638888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45939.630332638888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45939.630332638888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45939.630332638888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45939.630332638888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45939.630332638888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45939.630332638888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45939.630332638888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45939.630332638888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45939.630332638888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45939.630332638888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45939.630332638888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45939.630332638888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45939.630332638888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45939.630332638888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45939.630332638888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45939.630332638888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45939.630332638888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45939.630332638888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45939.630332638888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45939.630332638888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45939.630332638888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45939.630332638888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45939.630332638888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45939.630332638888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45939.630332638888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45939.630332638888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45939.630332638888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45939.630332638888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45939.630332638888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45939.630332638888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45939.630332638888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45939.630332638888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45939.630332638888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45939.630332638888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45939.630332638888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45939.630332638888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45939.630332638888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45939.630332638888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45939.630332638888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45939.630332638888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45939.630332638888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45939.630332638888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45939.630332638888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45939.630332638888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45939.630332638888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45939.630332638888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45939.630332638888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45939.630332638888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45939.630332638888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45939.630332638888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45939.630332638888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45939.630332638888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45939.630332638888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45939.630332638888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45939.630332638888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45939.630332638888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45939.630332638888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45939.630332638888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45939.630332638888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45939.630332638888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45939.630332638888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45939.630332638888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45939.630332638888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45939.630332638888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45939.630332638888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45939.630332638888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45939.630332638888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45939.630332638888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45939.630332638888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45939.630332638888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45939.630332638888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45939.630332638888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45939.630332638888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45939.630332638888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45939.630332638888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45939.630332638888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45939.630332638888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45939.630332638888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45939.630332638888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45939.630332638888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45939.630332638888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45939.630332638888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45939.630332638888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45939.630332638888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45939.630332638888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45939.630332638888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45939.630332638888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45939.630332638888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45939.630332638888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45939.630332638888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45939.630332638888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45939.630332638888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45939.630332638888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45939.630332638888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45939.630332638888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45939.630332638888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45939.630332638888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45939.630332638888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45939.630332638888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45939.630332638888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45939.630332638888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45939.630332638888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45939.630332638888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45939.630332638888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45939.630332638888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45939.630332638888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45939.630332638888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45939.630332638888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45939.630332638888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45939.630332638888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45939.630332638888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45939.630332638888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45939.630332638888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45939.630332638888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45939.630332638888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45939.630332638888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45939.630332638888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45939.630332638888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45939.630332638888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45939.630332638888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45939.630332638888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45939.630332638888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45939.630332638888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45939.630332638888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45939.630332638888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45939.630332638888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45939.630332638888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45939.630332638888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45939.630332638888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45939.630332638888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45939.630332638888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45939.630332638888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45939.630332638888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45939.630332638888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45939.630332638888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45939.630332638888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45939.630332638888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45939.630332638888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45939.630332638888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45939.630332638888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45939.630332638888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45939.630332638888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45939.630332638888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45939.630332638888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45939.630332638888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45939.630332638888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45939.630332638888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45939.630332638888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45939.630332638888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45939.630332638888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45939.630332638888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45939.630332638888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45939.630332638888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45939.630332638888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45939.630332638888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45939.630332638888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45939.630332638888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45939.630332638888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45939.630332638888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45939.630332638888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45939.630332638888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45939.630332638888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45939.630332638888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45939.630332638888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45939.630332638888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45939.630332638888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45939.630332638888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45939.630332638888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45939.630332638888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45939.630332638888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45939.630332638888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45939.630332638888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45939.630332638888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45939.630332638888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45939.630332638888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45939.630332638888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45939.630332638888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45939.630332638888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45939.630332638888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45939.630332638888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45939.630332638888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45939.630332638888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45939.630332638888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45939.630332638888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45939.630332638888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45939.630332638888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45939.630332638888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45939.630332638888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45939.630332638888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45939.630332638888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45939.630332638888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45939.630332638888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45939.630332638888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45939.630332638888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45939.630332638888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45939.630332638888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45939.630332638888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45939.630332638888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45939.630332638888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45939.630332638888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45939.630332638888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45939.630332638888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45939.630332638888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45939.630332638888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45939.630332638888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45939.630332638888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45939.630332638888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45939.630332638888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45939.630332638888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45939.630332638888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45939.630332638888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45939.630332638888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45939.630332638888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45939.630332638888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45939.630332638888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45939.630332638888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45939.630332638888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45939.630332638888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45939.630332638888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45939.630332638888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45939.630332638888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45939.630332638888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45939.630332638888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45939.630332638888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45939.630332638888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45939.630332638888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45939.630332638888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45939.630332638888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45939.630332638888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45939.630332638888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45939.630332638888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45939.630332638888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45939.630332638888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45939.630332638888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45939.630332638888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45939.630332638888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45939.630332638888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45939.630332638888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45939.630332638888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45939.630332638888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45939.630332638888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45939.630332638888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45939.630332638888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45939.630332638888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45939.630332638888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45939.630332638888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45939.630332638888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45939.630332638888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45939.630332638888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45939.630332638888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45939.630332638888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45939.630332638888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45939.630332638888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45939.630332638888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45939.630332638888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45939.630332638888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45939.630332638888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45939.630332638888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45939.630332638888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45939.630332638888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45939.630332638888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45939.630332638888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45939.630332638888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45939.630332638888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45939.630332638888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45939.630332638888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45939.630332638888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45939.630332638888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45939.630332638888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45939.630332638888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45939.630332638888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45939.630332638888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45939.630332638888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45939.630332638888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45939.630332638888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45939.630332638888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45939.630332638888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45939.630332638888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45939.630332638888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45939.630332638888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45939.630332638888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45939.630332638888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45939.630332638888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45939.630332638888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45939.630332638888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45939.630332638888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45939.630332638888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45939.630332638888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45939.630332638888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45939.630332638888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45939.630332638888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45939.630332638888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45939.630332638888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45939.630332638888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45939.630332638888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45939.630332638888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45939.630332638888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45939.630332638888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45939.630332638888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45939.630332638888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45939.630332638888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45939.630332638888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45939.630332638888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45939.630332638888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45939.630332638888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45939.630332638888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45939.630332638888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45939.630332638888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45939.630332638888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45939.630332638888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45939.630332638888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45939.630332638888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45939.630332638888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45939.630332638888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45939.630332638888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45939.630332638888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45939.630332638888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45939.630332638888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45939.630332638888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45939.630332638888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45939.630332638888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45939.630332638888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45939.630332638888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45939.630332638888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45939.630332638888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45939.630332638888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45939.630332638888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45939.630332638888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45939.630332638888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45939.630332638888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45939.630332638888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45939.630332638888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45939.630332638888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45939.630332638888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45939.630332638888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45939.630332638888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45939.630332638888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45939.630332638888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45939.630332638888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45939.630332638888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45939.630332638888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45939.630332638888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45939.630332638888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45939.630332638888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45939.630332638888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45939.630332638888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45939.630332638888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45939.630332638888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45939.630332638888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45939.630332638888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45939.630332638888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45939.630332638888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45939.630332638888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45939.630332638888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45939.630332638888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45939.630332638888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45939.630332638888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45939.630332638888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45939.630332638888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45939.630332638888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45939.630332638888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45939.630332638888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45939.630332638888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45939.630332638888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45939.630332638888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45939.630332638888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45939.630332638888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45939.630332638888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45939.630332638888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45939.630332638888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45939.630332638888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45939.630332638888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45939.630332638888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45939.630332638888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45939.630332638888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45939.630332638888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45939.630332638888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45939.630332638888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45939.630332638888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45939.630332638888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45939.630332638888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45939.630332638888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45939.630332638888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45939.630332638888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45939.630332638888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45939.630332638888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45939.630332638888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45939.630332638888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45939.630332638888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45939.630332638888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45939.630332638888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45939.630332638888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45939.630332638888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45939.630332638888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45939.630332638888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45939.630332638888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45939.630332638888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45939.630332638888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45939.630332638888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45939.630332638888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45939.630332638888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45939.630332638888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45939.630332638888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45939.630332638888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45939.630332638888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45939.630332638888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45939.630332638888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45939.630332638888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45939.630332638888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45939.630332638888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45939.630332638888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45939.630332638888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45939.630332638888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45939.630332638888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45939.630332638888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45939.630332638888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45939.630332638888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45939.630332638888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45939.630332638888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45939.630332638888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45939.630332638888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45939.630332638888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45939.630332638888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45939.630332638888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45939.630332638888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45939.630332638888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45939.630332638888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45939.630332638888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45939.630332638888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45939.630332638888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45939.630332638888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45939.630332638888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45939.630332638888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45939.630332638888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45939.630332638888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45939.630332638888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45939.630332638888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45939.630332638888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45939.630332638888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45939.630332638888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45939.630332638888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45939.630332638888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45939.630332638888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45939.630332638888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45939.630332638888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45939.630332638888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45939.630332638888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45939.630332638888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45939.630332638888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45939.630332638888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45939.630332638888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45939.630332638888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45939.630332638888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45939.630332638888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45939.630332638888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45939.630332638888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45939.630332638888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45939.630332638888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45939.630332638888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45939.630332638888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45939.630332638888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45939.630332638888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45939.630332638888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45939.630332638888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45939.630332638888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45939.630332638888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45939.630332638888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45939.630332638888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45939.630332638888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45939.630332638888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45939.630332638888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45939.630332638888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45939.630332638888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45939.630332638888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45939.630332638888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45939.630332638888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45939.630332638888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45939.630332638888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45939.630332638888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45939.630332638888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45939.630332638888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45939.630332638888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45939.630332638888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45939.630332638888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45939.630332638888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45939.630332638888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45939.630332638888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45939.630332638888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45939.630332638888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45939.630332638888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45939.630332638888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45939.630332638888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45939.630332638888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45939.630332638888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45939.630332638888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45939.630332638888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45939.630332638888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45939.630332638888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45939.630332638888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45939.630332638888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45939.630332638888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45939.630332638888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45939.630332638888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45939.630332638888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45939.630332638888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45939.630332638888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45939.630332638888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45939.630332638888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45939.630332638888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45939.630332638888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45939.630332638888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45939.630332638888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45939.630332638888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45939.630332638888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45939.630332638888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45939.630332638888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45939.630332638888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45939.630332638888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45939.630332638888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45939.630332638888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45939.630332638888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45939.630332638888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45939.630332638888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45939.630332638888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45939.630332638888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45939.630332638888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45939.630332638888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45939.630332638888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45939.630332638888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45939.630332638888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45939.630332638888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45939.630332638888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45939.630332638888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45939.630332638888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45939.630332638888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45939.630332638888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45939.630332638888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45939.630332638888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45939.630332638888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45939.630332638888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45939.630332638888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45939.630332638888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45939.630332638888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45939.630332638888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45939.630332638888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45939.630332638888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45939.630332638888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45939.630332638888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45939.630332638888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45939.630332638888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45939.630332638888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45939.630332638888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45939.630332638888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45939.630332638888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45939.630332638888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45939.630332638888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45939.630332638888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45939.630332638888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45939.630332638888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45939.630332638888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45939.630332638888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45939.630332638888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45939.630332638888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45939.630332638888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45939.630332638888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45939.630332638888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45939.630332638888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45939.630332638888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45939.630332638888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45939.630332638888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45939.630332638888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45939.630332638888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45939.630332638888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45939.630332638888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45939.630332638888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45939.630332638888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45939.630332638888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45939.630332638888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45939.630332638888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45939.630332638888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45939.630332638888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45939.630332638888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45939.630332638888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45939.630332638888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45939.630332638888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45939.630332638888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45939.630332638888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45939.630332638888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45939.630332638888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45939.630332638888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45939.630332638888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45939.630332638888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45939.630332638888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45939.630332638888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45939.630332638888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45939.630332638888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45939.630332638888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45939.630332638888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45939.630332638888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45939.630332638888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45939.630332638888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45939.630332638888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45939.630332638888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45939.630332638888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45939.630332638888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45939.630332638888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45939.630332638888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45939.630332638888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45939.630332638888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45939.630332638888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45939.630332638888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45939.630332638888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45939.630332638888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45939.630332638888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45939.630332638888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45939.630332638888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45939.630332638888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45939.630332638888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45939.630332638888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45939.630332638888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45939.630332638888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45939.630332638888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45939.630332638888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45939.630332638888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45939.630332638888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45939.630332638888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45939.630332638888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45939.630332638888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45939.630332638888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45939.630332638888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45939.630332638888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45939.630332638888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45939.630332638888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45939.630332638888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45939.630332638888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45939.630332638888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45939.630332638888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45939.630332638888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45939.630332638888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45939.630332638888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45939.630332638888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45939.630332638888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45939.630332638888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45939.630332638888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45939.630332638888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45939.630332638888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45939.630332638888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45939.630332638888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45939.630332638888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45939.630332638888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45939.630332638888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45939.630332638888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45939.630332638888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45939.630332638888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45939.630332638888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45939.630332638888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45939.630332638888</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tabSelected="1" workbookViewId="0">
      <selection activeCell="A3" sqref="A3: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236.14961469906848</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7.3087037038931157E-2</v>
      </c>
      <c r="H3" s="131">
        <v>45939.542118055557</v>
      </c>
      <c r="I3" s="127" t="str">
        <f>IFERROR(VLOOKUP(D3,DB!A:F,6,0),"")</f>
        <v>Generator-SG</v>
      </c>
      <c r="J3" s="127" t="str">
        <f>IFERROR(VLOOKUP(D3,DB!A:G,7,0),"")</f>
        <v>Weak</v>
      </c>
      <c r="K3" s="133" t="s">
        <v>39059</v>
      </c>
      <c r="L3" s="129" t="str">
        <f>IFERROR(VLOOKUP(D3,DB!A:I,9,0),"")</f>
        <v>Latis</v>
      </c>
    </row>
    <row r="4" spans="1:16" ht="15" customHeight="1">
      <c r="A4" s="127"/>
      <c r="B4" s="127" t="str">
        <f>IFERROR(VLOOKUP(D4,DB!A:K,11,0),"")</f>
        <v/>
      </c>
      <c r="C4" s="128"/>
      <c r="D4" s="129"/>
      <c r="E4" s="104"/>
      <c r="F4" s="131"/>
      <c r="G4" s="132">
        <f ca="1">IFERROR(NOW()-F4,"")</f>
        <v>45939.630332407411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45939.630332407411</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45939.630332407411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45939.630332407411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45939.630332407411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45939.630332407411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45939.630332407411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45939.630332407411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45939.630332407411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45939.630332407411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45939.630332407411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45939.630332407411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45939.630332407411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45939.630332407411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45939.630332407411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45939.630332407411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45939.630332407411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45939.630332407411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45939.630332407411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45939.630332407411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45939.630332407411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45939.630332407411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45939.630332407411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45939.630332407411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45939.630332407411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45939.630332407411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45939.630332407411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45939.630332407411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45939.630332407411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45939.630332407411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45939.630332407411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45939.630332407411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45939.630332407411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45939.630332407411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45939.630332407411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45939.630332407411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45939.630332407411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45939.630332407411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45939.630332407411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45939.630332407411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45939.630332407411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45939.630332407411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45939.630332407411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45939.630332407411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45939.630332407411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45939.630332407411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45939.630332407411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45939.630332407411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45939.630332407411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45939.630332407411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45939.630332407411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45939.630332407411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45939.630332407411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45939.630332407411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45939.630332407411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45939.630332407411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45939.630332407411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45939.630332407411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45939.630332407411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45939.630332407411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45939.630332407411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45939.630332407411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45939.630332407411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45939.630332407411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45939.630332407411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45939.630332407411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45939.630332407411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45939.630332407411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45939.630332407411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45939.630332407411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45939.630332407411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45939.630332407411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45939.630332407411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45939.630332407411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45939.630332407411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45939.630332407411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45939.630332407411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45939.630332407411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45939.630332407411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45939.630332407411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45939.630332407411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45939.630332407411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45939.630332407411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45939.630332407411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45939.630332407411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45939.630332407411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45939.630332407411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45939.630332407411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45939.630332407411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45939.630332407411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45939.630332407411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45939.630332407411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45939.630332407411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45939.630332407411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45939.630332407411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45939.630332407411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45939.630332407411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45939.630332407411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45939.630332407411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45939.630332407411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45939.630332407411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45939.630332407411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45939.630332407411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45939.630332407411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45939.630332407411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45939.630332407411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45939.630332407411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45939.630332407411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45939.630332407411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45939.630332407411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45939.630332407411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45939.630332407411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45939.630332407411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45939.630332407411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45939.630332407411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45939.630332407411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45939.630332407411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45939.630332407411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45939.630332407411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45939.630332407411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45939.630332407411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45939.630332407411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45939.630332407411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45939.630332407411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45939.630332407411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45939.630332407411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45939.630332407411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45939.630332407411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45939.630332407411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45939.630332407411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45939.630332407411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45939.630332407411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45939.630332407411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45939.630332407411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45939.630332407411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45939.630332407411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45939.630332407411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45939.630332407411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45939.630332407411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45939.630332407411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45939.630332407411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45939.630332407411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45939.630332407411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45939.630332407411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45939.630332407411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45939.630332407411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45939.630332407411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45939.630332407411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45939.630332407411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45939.630332407411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45939.630332407411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45939.630332407411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45939.630332407411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45939.630332407411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45939.630332407411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45939.630332407411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45939.630332407411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45939.630332407411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45939.630332407411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45939.630332407411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45939.630332407411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45939.630332407411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45939.630332407411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45939.630332407411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45939.630332407411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45939.630332407411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45939.630332407411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45939.630332407411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45939.630332407411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45939.630332407411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45939.630332407411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45939.630332407411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45939.630332407411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45939.630332407411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45939.630332407411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45939.630332407411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45939.630332407411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45939.630332407411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45939.630332407411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45939.630332407411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45939.630332407411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45939.630332407411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45939.630332407411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45939.630332407411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45939.630332407411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45939.630332407411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45939.630332407411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45939.630332407411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45939.630332407411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45939.630332407411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45939.630332407411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45939.630332407411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45939.630332407411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45939.630332407411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45939.630332407411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45939.630332407411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45939.630332407411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45939.630332407411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45939.630332407411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45939.630332407411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45939.630332407411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45939.630332407411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45939.630332407411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45939.630332407411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45939.630332407411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45939.630332407411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45939.630332407411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45939.630332407411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45939.630332407411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45939.630332407411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45939.630332407411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45939.630332407411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45939.630332407411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45939.630332407411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45939.630332407411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45939.630332407411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45939.630332407411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45939.630332407411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45939.630332407411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45939.630332407411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45939.630332407411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45939.630332407411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45939.630332407411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45939.630332407411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45939.630332407411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45939.630332407411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45939.630332407411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45939.630332407411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45939.630332407411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45939.630332407411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45939.630332407411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45939.630332407411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45939.630332407411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45939.630332407411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45939.630332407411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45939.630332407411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45939.630332407411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45939.630332407411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45939.630332407411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45939.630332407411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45939.630332407411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45939.630332407411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45939.630332407411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45939.630332407411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45939.630332407411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45939.630332407411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45939.630332407411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45939.630332407411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45939.630332407411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45939.630332407411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45939.630332407411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45939.630332407411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45939.630332407411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45939.630332407411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45939.630332407411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45939.630332407411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45939.630332407411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45939.630332407411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45939.630332407411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45939.630332407411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45939.630332407411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45939.630332407411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45939.630332407411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45939.630332407411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45939.630332407411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45939.630332407411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45939.630332407411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45939.630332407411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45939.630332407411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45939.630332407411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45939.630332407411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45939.630332407411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45939.630332407411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45939.630332407411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45939.630332407411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45939.630332407411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45939.630332407411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45939.630332407411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45939.630332407411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45939.630332407411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45939.630332407411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45939.630332407411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45939.630332407411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45939.630332407411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45939.630332407411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45939.630332407411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45939.630332407411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45939.630332407411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45939.630332407411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45939.630332407411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45939.630332407411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45939.630332407411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45939.630332407411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45939.630332407411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45939.630332407411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45939.630332407411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45939.630332407411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45939.630332407411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45939.630332407411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45939.630332407411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45939.630332407411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45939.630332407411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45939.630332407411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45939.630332407411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45939.630332407411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45939.630332407411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45939.630332407411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45939.630332407411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45939.630332407411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45939.630332407411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45939.630332407411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45939.630332407411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45939.630332407411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45939.630332407411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45939.630332407411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45939.630332407411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45939.630332407411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45939.630332407411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45939.630332407411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45939.630332407411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45939.630332407411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45939.630332407411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45939.630332407411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45939.630332407411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45939.630332407411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45939.630332407411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45939.630332407411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45939.630332407411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45939.630332407411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45939.630332407411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45939.630332407411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45939.630332407411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45939.630332407411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45939.630332407411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45939.630332407411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45939.630332407411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45939.630332407411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45939.630332407411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45939.630332407411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45939.630332407411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45939.630332407411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45939.630332407411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45939.630332407411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45939.630332407411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45939.630332407411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45939.630332407411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45939.630332407411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45939.630332407411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45939.630332407411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45939.630332407411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45939.630332407411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45939.630332407411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45939.630332407411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45939.630332407411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45939.630332407411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45939.630332407411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45939.630332407411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45939.630332407411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45939.630332407411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45939.630332407411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45939.630332407411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45939.630332407411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45939.630332407411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45939.630332407411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45939.630332407411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45939.630332407411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45939.630332407411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45939.630332407411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45939.630332407411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45939.630332407411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45939.630332407411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45939.630332407411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45939.630332407411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45939.630332407411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45939.630332407411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45939.630332407411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45939.630332407411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45939.630332407411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45939.630332407411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45939.630332407411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45939.630332407411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45939.630332407411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45939.630332407411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45939.630332407411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45939.630332407411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45939.630332407411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45939.630332407411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45939.630332407411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45939.630332407411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45939.630332407411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45939.630332407411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45939.630332407411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45939.630332407411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45939.630332407411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45939.630332407411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45939.630332407411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45939.630332407411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45939.630332407411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45939.630332407411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45939.630332407411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45939.630332407411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45939.630332407411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45939.630332407411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45939.630332407411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45939.630332407411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45939.630332407411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45939.630332407411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45939.630332407411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45939.630332407411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45939.630332407411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45939.630332407411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45939.630332407411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45939.630332407411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45939.630332407411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45939.630332407411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45939.630332407411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45939.630332407411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45939.630332407411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45939.630332407411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45939.630332407411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45939.630332407411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45939.630332407411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45939.630332407411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45939.630332407411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45939.630332407411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45939.630332407411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45939.630332407411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45939.630332407411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45939.630332407411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45939.630332407411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45939.630332407411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45939.630332638888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45939.630332638888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45939.630332638888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45939.630332638888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45939.630332638888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45939.630332638888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45939.630332638888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45939.630332638888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45939.630332638888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45939.630332638888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45939.630332638888</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45939.630332638888</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45939.630332638888</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45939.630332638888</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45939.630332638888</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45939.630332638888</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3">
        <f ca="1">IFERROR(NOW()-F2,"")</f>
        <v>47.798272106476361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3">
        <f ca="1">IFERROR(NOW()-F3,"")</f>
        <v>13.441454976848036</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36420</v>
      </c>
      <c r="E4" s="37" t="s">
        <v>38964</v>
      </c>
      <c r="F4" s="38">
        <v>45939.60869212963</v>
      </c>
      <c r="G4" s="39">
        <f t="shared" ref="G4:G22" ca="1" si="0">IFERROR(NOW()-F4,"")</f>
        <v>2.1640162034600507E-2</v>
      </c>
      <c r="H4" s="38">
        <v>45939.602442129632</v>
      </c>
      <c r="I4" s="37" t="str">
        <f>IFERROR(VLOOKUP(D4,DB!A:F,6,0),"")</f>
        <v>SCECO</v>
      </c>
      <c r="J4" s="37" t="str">
        <f>IFERROR(VLOOKUP(D4,DB!A:G,7,0),"")</f>
        <v>Vandalized</v>
      </c>
      <c r="K4" s="37" t="s">
        <v>39065</v>
      </c>
      <c r="L4" s="37" t="str">
        <f>IFERROR(VLOOKUP(D4,DB!A:I,9,0),"")</f>
        <v>Latis</v>
      </c>
    </row>
    <row r="5" spans="1:13" ht="15">
      <c r="A5" s="37"/>
      <c r="B5" s="37" t="str">
        <f>IFERROR(VLOOKUP(D5,DB!A:K,11,0),"")</f>
        <v/>
      </c>
      <c r="C5" s="37"/>
      <c r="D5" s="126"/>
      <c r="E5" s="37"/>
      <c r="F5" s="38"/>
      <c r="G5" s="39">
        <f t="shared" ca="1" si="0"/>
        <v>45939.630332291665</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0"/>
        <v>45939.630332291665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45939.630332291665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45939.630332291665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45939.630332291665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45939.630332291665</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0"/>
        <v>45939.630332291665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0"/>
        <v>45939.630332291665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0"/>
        <v>45939.630332291665</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0"/>
        <v>45939.630332291665</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0"/>
        <v>45939.630332291665</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0"/>
        <v>45939.630332291665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45939.630332291665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45939.630332291665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45939.630332291665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45939.630332291665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45939.630332291665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45939.630332291665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1">IFERROR(NOW()-F23,"")</f>
        <v>45939.630332291665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45939.630332291665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45939.630332291665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45939.630332291665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45939.630332291665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45939.630332291665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45939.630332291665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45939.630332291665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45939.630332291665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45939.630332291665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45939.630332291665</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1"/>
        <v>45939.630332291665</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1"/>
        <v>45939.630332291665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45939.630332291665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45939.630332291665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45939.630332291665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45939.630332291665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45939.630332291665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45939.630332291665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45939.630332291665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45939.630332291665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45939.630332291665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45939.630332291665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45939.630332291665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45939.630332291665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45939.630332291665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45939.630332291665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45939.630332291665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45939.630332291665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45939.630332291665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45939.630332291665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45939.630332291665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2">IFERROR(NOW()-F55,"")</f>
        <v>45939.630332291665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45939.630332291665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45939.630332291665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45939.630332291665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45939.630332291665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45939.630332291665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45939.630332291665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45939.630332291665</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2"/>
        <v>45939.630332291665</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2"/>
        <v>45939.630332291665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45939.630332291665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45939.630332291665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45939.630332291665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45939.630332291665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45939.630332291665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45939.630332291665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45939.630332291665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45939.630332291665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45939.630332291665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45939.630332291665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45939.630332291665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45939.630332291665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45939.630332291665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45939.630332291665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45939.630332291665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45939.630332291665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45939.630332291665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45939.630332291665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45939.630332291665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45939.630332291665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45939.630332291665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45939.630332291665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3">IFERROR(NOW()-F87,"")</f>
        <v>45939.630332291665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45939.630332291665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45939.630332291665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45939.630332291665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45939.630332291665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45939.630332291665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45939.630332291665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45939.630332291665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45939.630332291665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45939.630332291665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45939.630332291665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45939.630332291665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45939.630332291665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45939.630332291665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45939.630332291665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45939.630332291665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45939.630332291665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45939.630332291665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45939.630332291665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45939.630332291665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45939.630332291665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45939.630332291665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45939.630332291665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45939.630332291665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45939.630332291665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45939.630332291665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45939.630332291665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45939.630332291665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45939.630332291665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45939.630332291665</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3"/>
        <v>45939.630332291665</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1" ht="15"/>
    <row r="1372" ht="15"/>
    <row r="1373" ht="15"/>
    <row r="1375" ht="15"/>
    <row r="1376"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12.85748541666544</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0.10127013888995862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5.7493604166666046</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4.6880872685142094</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s="116" customFormat="1" ht="31.5" customHeight="1">
      <c r="A6" s="157" t="s">
        <v>39073</v>
      </c>
      <c r="B6" s="157" t="str">
        <f>IFERROR(VLOOKUP(D6,DB!A:K,11,0),"")</f>
        <v>R6</v>
      </c>
      <c r="C6" s="166">
        <v>1</v>
      </c>
      <c r="D6" s="166" t="s">
        <v>33325</v>
      </c>
      <c r="E6" s="157" t="s">
        <v>38964</v>
      </c>
      <c r="F6" s="157"/>
      <c r="G6" s="151">
        <f ca="1">IFERROR(NOW()-F6,"-")</f>
        <v>45939.630332291665</v>
      </c>
      <c r="H6" s="164">
        <v>45939.45239583333</v>
      </c>
      <c r="I6" s="157" t="str">
        <f>IFERROR(VLOOKUP(D6,DB!A:F,6,0),"")</f>
        <v>Generator-SG</v>
      </c>
      <c r="J6" s="157" t="str">
        <f>IFERROR(VLOOKUP(D6,DB!A:G,7,0),"")</f>
        <v>Vandalized</v>
      </c>
      <c r="K6" s="157" t="s">
        <v>39074</v>
      </c>
      <c r="L6" s="157" t="str">
        <f>IFERROR(VLOOKUP(D6,DB!A:I,9,0),"")</f>
        <v>Latis</v>
      </c>
    </row>
    <row r="7" spans="1:16383" ht="31.5" customHeight="1">
      <c r="A7" s="157" t="s">
        <v>39075</v>
      </c>
      <c r="B7" s="157" t="str">
        <f>IFERROR(VLOOKUP(D7,DB!A:K,11,0),"")</f>
        <v>R6</v>
      </c>
      <c r="C7" s="157">
        <v>1</v>
      </c>
      <c r="D7" s="157" t="s">
        <v>32951</v>
      </c>
      <c r="E7" s="157" t="s">
        <v>38964</v>
      </c>
      <c r="F7" s="164">
        <v>45939.612037037034</v>
      </c>
      <c r="G7" s="151">
        <f ca="1">IFERROR(NOW()-F7,"-")</f>
        <v>1.829525463108439E-2</v>
      </c>
      <c r="H7" s="164">
        <v>45939.606296296297</v>
      </c>
      <c r="I7" s="157" t="str">
        <f>IFERROR(VLOOKUP(D7,DB!A:F,6,0),"")</f>
        <v>SCECO</v>
      </c>
      <c r="J7" s="157" t="str">
        <f>IFERROR(VLOOKUP(D7,DB!A:G,7,0),"")</f>
        <v>Dead+No BB Design</v>
      </c>
      <c r="K7" s="157" t="s">
        <v>39076</v>
      </c>
      <c r="L7" s="157" t="str">
        <f>IFERROR(VLOOKUP(D7,DB!A:I,9,0),"")</f>
        <v>Latis</v>
      </c>
    </row>
    <row r="8" spans="1:16383" ht="31.5" customHeight="1">
      <c r="A8" s="157"/>
      <c r="B8" s="157" t="str">
        <f>IFERROR(VLOOKUP(D8,DB!A:K,11,0),"")</f>
        <v/>
      </c>
      <c r="C8" s="157"/>
      <c r="D8" s="156"/>
      <c r="E8" s="157"/>
      <c r="F8" s="157"/>
      <c r="G8" s="151">
        <f ca="1">IFERROR(NOW()-F8,"-")</f>
        <v>45939.630332291665</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45939.630332291665</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45939.630332291665</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45939.630332291665</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45939.630332291665</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45939.630332291665</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45939.630332291665</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65"/>
      <c r="E15" s="157"/>
      <c r="F15" s="157"/>
      <c r="G15" s="151">
        <f ca="1">IFERROR(NOW()-F15,"-")</f>
        <v>45939.630332291665</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45939.630332291665</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45939.630332291665</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45939.630332291665</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45939.630332291665</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45939.630332291665</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45939.630332291665</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45939.630332291665</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45939.630332291665</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45939.630332291665</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45939.630332291665</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45939.630332291665</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45939.630332291665</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45939.630332291665</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45939.630332291665</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45939.630332638888</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45939.630332638888</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45939.630332638888</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45939.630332638888</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45939.630332638888</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45939.630332638888</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45939.630332638888</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45939.630332638888</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45939.630332638888</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45939.630332638888</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45939.630332638888</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45939.630332638888</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45939.630332638888</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45939.630332638888</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45939.630332638888</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45939.630332638888</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45939.630332638888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45939.630332638888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45939.630332638888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45939.630332638888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45939.630332638888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45939.630332638888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45939.630332638888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45939.630332638888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45939.630332638888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45939.630332638888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45939.630332638888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45939.630332638888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45939.630332638888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45939.630332638888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45939.630332638888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45939.630332638888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45939.630332638888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45939.630332638888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45939.630332638888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45939.630332638888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45939.630332638888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45939.630332638888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45939.630332638888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45939.630332638888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45939.630332638888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45939.630332638888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45939.630332638888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45939.630332638888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45939.630332638888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45939.630332638888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45939.630332638888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45939.630332638888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45939.630332638888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45939.630332638888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45939.630332638888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45939.630332638888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45939.630332638888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45939.630332638888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45939.630332638888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45939.630332638888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45939.630332638888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45939.630332638888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45939.630332638888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45939.630332638888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45939.630332638888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45939.630332638888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45939.630332638888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45939.630332638888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45939.630332638888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45939.630332638888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45939.630332638888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45939.630332638888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45939.630332638888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45939.630332638888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45939.630332638888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45939.630332638888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45939.630332638888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45939.630332638888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45939.630332638888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45939.630332638888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45939.630332638888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45939.630332638888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45939.630332638888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45939.630332638888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45939.630332638888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45939.630332638888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45939.630332638888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45939.630332638888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45939.630332638888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45939.630332638888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45939.630332638888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45939.630332638888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45939.630332638888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45939.630332638888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45939.630332638888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45939.630332638888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45939.630332638888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45939.630332638888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45939.630332638888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45939.630332638888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45939.630332638888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45939.630332638888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45939.630332638888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45939.630332638888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45939.630332638888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45939.630332638888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45939.630332638888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45939.630332638888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45939.630332638888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45939.630332638888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45939.630332638888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45939.630332638888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45939.630332638888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45939.630332638888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45939.630332638888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45939.630332638888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45939.630332638888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45939.630332638888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45939.630332638888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45939.630332638888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45939.630332638888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45939.630332638888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45939.630332638888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45939.630332638888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45939.630332638888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45939.630332638888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45939.630332638888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45939.630332638888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45939.630332638888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45939.630332638888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45939.630332638888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45939.630332638888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45939.630332638888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45939.630332638888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45939.630332638888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45939.630332638888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45939.630332638888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45939.630332638888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45939.630332638888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45939.630332638888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45939.630332638888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45939.630332638888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45939.630332638888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45939.630332638888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45939.630332638888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45939.630332638888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45939.630332638888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45939.630332638888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45939.630332638888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45939.630332638888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45939.630332638888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45939.630332638888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45939.630332638888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45939.630332638888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45939.630332638888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45939.630332638888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45939.630332638888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45939.630332638888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45939.630332638888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45939.630332638888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45939.630332638888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45939.630332638888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45939.630332638888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45939.630332638888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45939.630332638888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45939.630332638888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45939.630332638888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45939.630332638888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45939.630332638888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45939.630332638888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45939.630332638888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45939.630332638888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45939.630332638888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45939.630332638888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45939.630332638888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45939.630332638888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45939.630332638888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45939.630332638888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45939.630332638888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45939.630332638888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45939.630332638888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45939.630332638888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45939.630332638888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45939.630332638888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45939.630332638888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45939.630332638888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45939.630332638888</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2025-10-09T12:09:45Z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